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有形固定資産の明細" sheetId="1" state="visible" r:id="rId2"/>
    <sheet name="投資及び出資金の明細（一般会計等）" sheetId="2" state="visible" r:id="rId3"/>
    <sheet name="基金の明細（一般会計等）" sheetId="3" state="visible" r:id="rId4"/>
    <sheet name="貸付金の明細（一般会計等）" sheetId="4" state="visible" r:id="rId5"/>
    <sheet name="長期延滞債権・未収金の明細（一般会計等）" sheetId="5" state="visible" r:id="rId6"/>
    <sheet name="地方債等（借入先別）の明細（一般会計等）" sheetId="6" state="visible" r:id="rId7"/>
    <sheet name="地方債等（利率別返済期間別等）の明細（一般会計等）" sheetId="7" state="visible" r:id="rId8"/>
    <sheet name="引当金の明細（一般会計等）" sheetId="8" state="visible" r:id="rId9"/>
    <sheet name="補助金等の明細（一般会計等）" sheetId="9" state="visible" r:id="rId10"/>
    <sheet name="財源の明細（一般会計等）" sheetId="10" state="visible" r:id="rId11"/>
    <sheet name="財源情報の明細" sheetId="11" state="visible" r:id="rId12"/>
    <sheet name="資金の明細（一般会計等）" sheetId="12" state="visible" r:id="rId13"/>
  </sheets>
  <definedNames>
    <definedName function="false" hidden="false" localSheetId="0" name="_xlnm.Print_Titles" vbProcedure="false">有形固定資産の明細!$1:$5</definedName>
    <definedName function="false" hidden="false" localSheetId="0" name="_xlnm.Print_Titles" vbProcedure="false">有形固定資産の明細!$1:$5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<sst xmlns="http://schemas.openxmlformats.org/spreadsheetml/2006/main" count="532" uniqueCount="227">
  <si>
    <t xml:space="preserve">有形固定資産の明細</t>
  </si>
  <si>
    <t xml:space="preserve">自治体名：岡山県里庄町</t>
  </si>
  <si>
    <r>
      <rPr>
        <sz val="11"/>
        <color rgb="FF000000"/>
        <rFont val="DejaVu Sans"/>
        <family val="2"/>
      </rPr>
      <t xml:space="preserve">年度：平成</t>
    </r>
    <r>
      <rPr>
        <sz val="11"/>
        <color rgb="FF000000"/>
        <rFont val="ＭＳ Ｐゴシック"/>
        <family val="3"/>
      </rPr>
      <t xml:space="preserve">30</t>
    </r>
    <r>
      <rPr>
        <sz val="11"/>
        <color rgb="FF000000"/>
        <rFont val="DejaVu Sans"/>
        <family val="2"/>
      </rPr>
      <t xml:space="preserve">年度</t>
    </r>
  </si>
  <si>
    <t xml:space="preserve">会計：一般会計等</t>
  </si>
  <si>
    <t xml:space="preserve">（単位：円）</t>
  </si>
  <si>
    <t xml:space="preserve">区分</t>
  </si>
  <si>
    <r>
      <rPr>
        <b val="true"/>
        <sz val="9"/>
        <color rgb="FF000000"/>
        <rFont val="DejaVu Sans"/>
        <family val="2"/>
      </rPr>
      <t xml:space="preserve">前年度末残高</t>
    </r>
    <r>
      <rPr>
        <b val="true"/>
        <sz val="9"/>
        <color rgb="FF000000"/>
        <rFont val="ＭＳ Ｐゴシック"/>
        <family val="3"/>
      </rPr>
      <t xml:space="preserve">_x000D_
(A)</t>
    </r>
  </si>
  <si>
    <r>
      <rPr>
        <b val="true"/>
        <sz val="9"/>
        <color rgb="FF000000"/>
        <rFont val="DejaVu Sans"/>
        <family val="2"/>
      </rPr>
      <t xml:space="preserve">本年度増加額</t>
    </r>
    <r>
      <rPr>
        <b val="true"/>
        <sz val="9"/>
        <color rgb="FF000000"/>
        <rFont val="ＭＳ Ｐゴシック"/>
        <family val="3"/>
      </rPr>
      <t xml:space="preserve">_x000D_
(B)</t>
    </r>
  </si>
  <si>
    <r>
      <rPr>
        <b val="true"/>
        <sz val="9"/>
        <color rgb="FF000000"/>
        <rFont val="DejaVu Sans"/>
        <family val="2"/>
      </rPr>
      <t xml:space="preserve">本年度減少額</t>
    </r>
    <r>
      <rPr>
        <b val="true"/>
        <sz val="9"/>
        <color rgb="FF000000"/>
        <rFont val="ＭＳ Ｐゴシック"/>
        <family val="3"/>
      </rPr>
      <t xml:space="preserve">_x000D_
(C)</t>
    </r>
  </si>
  <si>
    <r>
      <rPr>
        <b val="true"/>
        <sz val="9"/>
        <color rgb="FF000000"/>
        <rFont val="DejaVu Sans"/>
        <family val="2"/>
      </rPr>
      <t xml:space="preserve">本年度末残高</t>
    </r>
    <r>
      <rPr>
        <b val="true"/>
        <sz val="9"/>
        <color rgb="FF000000"/>
        <rFont val="ＭＳ Ｐゴシック"/>
        <family val="3"/>
      </rPr>
      <t xml:space="preserve">_x000D_
(A)+(B)-(C)_x000D_
(D)</t>
    </r>
  </si>
  <si>
    <r>
      <rPr>
        <b val="true"/>
        <sz val="9"/>
        <color rgb="FF000000"/>
        <rFont val="DejaVu Sans"/>
        <family val="2"/>
      </rPr>
      <t xml:space="preserve">本年度末</t>
    </r>
    <r>
      <rPr>
        <b val="true"/>
        <sz val="9"/>
        <color rgb="FF000000"/>
        <rFont val="ＭＳ Ｐゴシック"/>
        <family val="3"/>
      </rPr>
      <t xml:space="preserve">_x000D_
</t>
    </r>
    <r>
      <rPr>
        <b val="true"/>
        <sz val="9"/>
        <color rgb="FF000000"/>
        <rFont val="DejaVu Sans"/>
        <family val="2"/>
      </rPr>
      <t xml:space="preserve">減価償却累計額</t>
    </r>
    <r>
      <rPr>
        <b val="true"/>
        <sz val="9"/>
        <color rgb="FF000000"/>
        <rFont val="ＭＳ Ｐゴシック"/>
        <family val="3"/>
      </rPr>
      <t xml:space="preserve">_x000D_
(E)</t>
    </r>
  </si>
  <si>
    <r>
      <rPr>
        <b val="true"/>
        <sz val="9"/>
        <color rgb="FF000000"/>
        <rFont val="DejaVu Sans"/>
        <family val="2"/>
      </rPr>
      <t xml:space="preserve">本年度減価償却額</t>
    </r>
    <r>
      <rPr>
        <b val="true"/>
        <sz val="9"/>
        <color rgb="FF000000"/>
        <rFont val="ＭＳ Ｐゴシック"/>
        <family val="3"/>
      </rPr>
      <t xml:space="preserve">_x000D_
(F)</t>
    </r>
  </si>
  <si>
    <r>
      <rPr>
        <b val="true"/>
        <sz val="9"/>
        <color rgb="FF000000"/>
        <rFont val="DejaVu Sans"/>
        <family val="2"/>
      </rPr>
      <t xml:space="preserve">差引本年度末残高</t>
    </r>
    <r>
      <rPr>
        <b val="true"/>
        <sz val="9"/>
        <color rgb="FF000000"/>
        <rFont val="ＭＳ Ｐゴシック"/>
        <family val="3"/>
      </rPr>
      <t xml:space="preserve">_x000D_
(D)-(E)_x000D_
(G)</t>
    </r>
  </si>
  <si>
    <t xml:space="preserve">事業用資産</t>
  </si>
  <si>
    <t xml:space="preserve">　土地</t>
  </si>
  <si>
    <t xml:space="preserve">-</t>
  </si>
  <si>
    <t xml:space="preserve">　立木竹</t>
  </si>
  <si>
    <t xml:space="preserve">　建物</t>
  </si>
  <si>
    <t xml:space="preserve">　工作物</t>
  </si>
  <si>
    <t xml:space="preserve">　船舶</t>
  </si>
  <si>
    <t xml:space="preserve">　浮標等</t>
  </si>
  <si>
    <t xml:space="preserve">　航空機</t>
  </si>
  <si>
    <t xml:space="preserve">　その他</t>
  </si>
  <si>
    <t xml:space="preserve">　建設仮勘定</t>
  </si>
  <si>
    <t xml:space="preserve">インフラ資産</t>
  </si>
  <si>
    <t xml:space="preserve">物品</t>
  </si>
  <si>
    <t xml:space="preserve">合計</t>
  </si>
  <si>
    <t xml:space="preserve">有形固定資産に係る行政目的別の明細</t>
  </si>
  <si>
    <r>
      <rPr>
        <b val="true"/>
        <sz val="9"/>
        <color rgb="FF000000"/>
        <rFont val="DejaVu Sans"/>
        <family val="2"/>
      </rPr>
      <t xml:space="preserve">生活インフラ・</t>
    </r>
    <r>
      <rPr>
        <b val="true"/>
        <sz val="9"/>
        <color rgb="FF000000"/>
        <rFont val="ＭＳ Ｐゴシック"/>
        <family val="3"/>
      </rPr>
      <t xml:space="preserve">_x000D_
</t>
    </r>
    <r>
      <rPr>
        <b val="true"/>
        <sz val="9"/>
        <color rgb="FF000000"/>
        <rFont val="DejaVu Sans"/>
        <family val="2"/>
      </rPr>
      <t xml:space="preserve">国土保全</t>
    </r>
  </si>
  <si>
    <t xml:space="preserve">教育</t>
  </si>
  <si>
    <t xml:space="preserve">福祉</t>
  </si>
  <si>
    <t xml:space="preserve">環境衛生</t>
  </si>
  <si>
    <t xml:space="preserve">産業振興</t>
  </si>
  <si>
    <t xml:space="preserve">消防</t>
  </si>
  <si>
    <t xml:space="preserve">総務</t>
  </si>
  <si>
    <t xml:space="preserve">その他</t>
  </si>
  <si>
    <t xml:space="preserve">投資及び出資金の明細　（一般会計等）</t>
  </si>
  <si>
    <t xml:space="preserve">自治体名：里庄町</t>
  </si>
  <si>
    <r>
      <rPr>
        <sz val="11"/>
        <color rgb="FF000000"/>
        <rFont val="DejaVu Sans"/>
        <family val="2"/>
      </rPr>
      <t xml:space="preserve">年度：平成</t>
    </r>
    <r>
      <rPr>
        <sz val="11"/>
        <color rgb="FF000000"/>
        <rFont val="ＭＳ Ｐゴシック"/>
        <family val="2"/>
      </rPr>
      <t xml:space="preserve">30</t>
    </r>
    <r>
      <rPr>
        <sz val="11"/>
        <color rgb="FF000000"/>
        <rFont val="DejaVu Sans"/>
        <family val="2"/>
      </rPr>
      <t xml:space="preserve">年度</t>
    </r>
  </si>
  <si>
    <t xml:space="preserve">市場価格のあるもの</t>
  </si>
  <si>
    <r>
      <rPr>
        <sz val="11"/>
        <color rgb="FF000000"/>
        <rFont val="ＭＳ Ｐゴシック"/>
        <family val="2"/>
      </rPr>
      <t xml:space="preserve">(</t>
    </r>
    <r>
      <rPr>
        <sz val="11"/>
        <color rgb="FF000000"/>
        <rFont val="DejaVu Sans"/>
        <family val="2"/>
      </rPr>
      <t xml:space="preserve">単位：円</t>
    </r>
    <r>
      <rPr>
        <sz val="11"/>
        <color rgb="FF000000"/>
        <rFont val="ＭＳ Ｐゴシック"/>
        <family val="2"/>
      </rPr>
      <t xml:space="preserve">)</t>
    </r>
  </si>
  <si>
    <t xml:space="preserve">銘柄名</t>
  </si>
  <si>
    <r>
      <rPr>
        <sz val="9"/>
        <color rgb="FF000000"/>
        <rFont val="DejaVu Sans"/>
        <family val="2"/>
      </rPr>
      <t xml:space="preserve">株数・口数など</t>
    </r>
    <r>
      <rPr>
        <sz val="9"/>
        <color rgb="FF000000"/>
        <rFont val="ＭＳ Ｐゴシック"/>
        <family val="2"/>
      </rPr>
      <t xml:space="preserve">_x000D_
(A)</t>
    </r>
  </si>
  <si>
    <r>
      <rPr>
        <sz val="9"/>
        <color rgb="FF000000"/>
        <rFont val="DejaVu Sans"/>
        <family val="2"/>
      </rPr>
      <t xml:space="preserve">時価単価</t>
    </r>
    <r>
      <rPr>
        <sz val="9"/>
        <color rgb="FF000000"/>
        <rFont val="ＭＳ Ｐゴシック"/>
        <family val="2"/>
      </rPr>
      <t xml:space="preserve">_x000D_
(B)</t>
    </r>
  </si>
  <si>
    <r>
      <rPr>
        <sz val="9"/>
        <color rgb="FF000000"/>
        <rFont val="DejaVu Sans"/>
        <family val="2"/>
      </rPr>
      <t xml:space="preserve">貸借対照表計上額</t>
    </r>
    <r>
      <rPr>
        <sz val="9"/>
        <color rgb="FF000000"/>
        <rFont val="ＭＳ Ｐゴシック"/>
        <family val="2"/>
      </rPr>
      <t xml:space="preserve">_x000D_
(A) X (B)_x000D_
(C)</t>
    </r>
  </si>
  <si>
    <r>
      <rPr>
        <sz val="9"/>
        <color rgb="FF000000"/>
        <rFont val="DejaVu Sans"/>
        <family val="2"/>
      </rPr>
      <t xml:space="preserve">取得単価</t>
    </r>
    <r>
      <rPr>
        <sz val="9"/>
        <color rgb="FF000000"/>
        <rFont val="ＭＳ Ｐゴシック"/>
        <family val="2"/>
      </rPr>
      <t xml:space="preserve">_x000D_
(D)</t>
    </r>
  </si>
  <si>
    <r>
      <rPr>
        <sz val="9"/>
        <color rgb="FF000000"/>
        <rFont val="DejaVu Sans"/>
        <family val="2"/>
      </rPr>
      <t xml:space="preserve">取得原価</t>
    </r>
    <r>
      <rPr>
        <sz val="9"/>
        <color rgb="FF000000"/>
        <rFont val="ＭＳ Ｐゴシック"/>
        <family val="2"/>
      </rPr>
      <t xml:space="preserve">_x000D_
(A) X (D)_x000D_
(E)</t>
    </r>
  </si>
  <si>
    <r>
      <rPr>
        <sz val="9"/>
        <color rgb="FF000000"/>
        <rFont val="DejaVu Sans"/>
        <family val="2"/>
      </rPr>
      <t xml:space="preserve">評価差額</t>
    </r>
    <r>
      <rPr>
        <sz val="9"/>
        <color rgb="FF000000"/>
        <rFont val="ＭＳ Ｐゴシック"/>
        <family val="2"/>
      </rPr>
      <t xml:space="preserve">_x000D_
(C) - (E)_x000D_
(F)</t>
    </r>
  </si>
  <si>
    <r>
      <rPr>
        <sz val="9"/>
        <color rgb="FF000000"/>
        <rFont val="ＭＳ Ｐゴシック"/>
        <family val="2"/>
      </rPr>
      <t xml:space="preserve">(</t>
    </r>
    <r>
      <rPr>
        <sz val="9"/>
        <color rgb="FF000000"/>
        <rFont val="DejaVu Sans"/>
        <family val="2"/>
      </rPr>
      <t xml:space="preserve">参考</t>
    </r>
    <r>
      <rPr>
        <sz val="9"/>
        <color rgb="FF000000"/>
        <rFont val="ＭＳ Ｐゴシック"/>
        <family val="2"/>
      </rPr>
      <t xml:space="preserve">)</t>
    </r>
    <r>
      <rPr>
        <sz val="9"/>
        <color rgb="FF000000"/>
        <rFont val="DejaVu Sans"/>
        <family val="2"/>
      </rPr>
      <t xml:space="preserve">財産に関する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 xml:space="preserve">調書記載額</t>
    </r>
  </si>
  <si>
    <t xml:space="preserve">市場価格のないもののうち連結対象団体に対するもの</t>
  </si>
  <si>
    <t xml:space="preserve">相手先名</t>
  </si>
  <si>
    <r>
      <rPr>
        <sz val="9"/>
        <color rgb="FF000000"/>
        <rFont val="DejaVu Sans"/>
        <family val="2"/>
      </rPr>
      <t xml:space="preserve">出資金額</t>
    </r>
    <r>
      <rPr>
        <sz val="9"/>
        <color rgb="FF000000"/>
        <rFont val="ＭＳ Ｐゴシック"/>
        <family val="2"/>
      </rPr>
      <t xml:space="preserve">_x000D_
(</t>
    </r>
    <r>
      <rPr>
        <sz val="9"/>
        <color rgb="FF000000"/>
        <rFont val="DejaVu Sans"/>
        <family val="2"/>
      </rPr>
      <t xml:space="preserve">貸借対照表計上額</t>
    </r>
    <r>
      <rPr>
        <sz val="9"/>
        <color rgb="FF000000"/>
        <rFont val="ＭＳ Ｐゴシック"/>
        <family val="2"/>
      </rPr>
      <t xml:space="preserve">)_x000D_
(A)</t>
    </r>
  </si>
  <si>
    <r>
      <rPr>
        <sz val="9"/>
        <color rgb="FF000000"/>
        <rFont val="DejaVu Sans"/>
        <family val="2"/>
      </rPr>
      <t xml:space="preserve">資産</t>
    </r>
    <r>
      <rPr>
        <sz val="9"/>
        <color rgb="FF000000"/>
        <rFont val="ＭＳ Ｐゴシック"/>
        <family val="2"/>
      </rPr>
      <t xml:space="preserve">_x000D_
(B)</t>
    </r>
  </si>
  <si>
    <r>
      <rPr>
        <sz val="9"/>
        <color rgb="FF000000"/>
        <rFont val="DejaVu Sans"/>
        <family val="2"/>
      </rPr>
      <t xml:space="preserve">負債</t>
    </r>
    <r>
      <rPr>
        <sz val="9"/>
        <color rgb="FF000000"/>
        <rFont val="ＭＳ Ｐゴシック"/>
        <family val="2"/>
      </rPr>
      <t xml:space="preserve">_x000D_
(C)</t>
    </r>
  </si>
  <si>
    <r>
      <rPr>
        <sz val="9"/>
        <color rgb="FF000000"/>
        <rFont val="DejaVu Sans"/>
        <family val="2"/>
      </rPr>
      <t xml:space="preserve">純資産額</t>
    </r>
    <r>
      <rPr>
        <sz val="9"/>
        <color rgb="FF000000"/>
        <rFont val="ＭＳ Ｐゴシック"/>
        <family val="2"/>
      </rPr>
      <t xml:space="preserve">_x000D_
(B) - (C)_x000D_
(D)</t>
    </r>
  </si>
  <si>
    <r>
      <rPr>
        <sz val="9"/>
        <color rgb="FF000000"/>
        <rFont val="DejaVu Sans"/>
        <family val="2"/>
      </rPr>
      <t xml:space="preserve">資本金</t>
    </r>
    <r>
      <rPr>
        <sz val="9"/>
        <color rgb="FF000000"/>
        <rFont val="ＭＳ Ｐゴシック"/>
        <family val="2"/>
      </rPr>
      <t xml:space="preserve">_x000D_
(E)</t>
    </r>
  </si>
  <si>
    <r>
      <rPr>
        <sz val="9"/>
        <color rgb="FF000000"/>
        <rFont val="DejaVu Sans"/>
        <family val="2"/>
      </rPr>
      <t xml:space="preserve">出資割合</t>
    </r>
    <r>
      <rPr>
        <sz val="9"/>
        <color rgb="FF000000"/>
        <rFont val="ＭＳ Ｐゴシック"/>
        <family val="2"/>
      </rPr>
      <t xml:space="preserve">(%)_x000D_
(A) / (E)_x000D_
(F)</t>
    </r>
  </si>
  <si>
    <r>
      <rPr>
        <sz val="9"/>
        <color rgb="FF000000"/>
        <rFont val="DejaVu Sans"/>
        <family val="2"/>
      </rPr>
      <t xml:space="preserve">実質価額</t>
    </r>
    <r>
      <rPr>
        <sz val="9"/>
        <color rgb="FF000000"/>
        <rFont val="ＭＳ Ｐゴシック"/>
        <family val="2"/>
      </rPr>
      <t xml:space="preserve">_x000D_
(D) X (F)_x000D_
(G)</t>
    </r>
  </si>
  <si>
    <r>
      <rPr>
        <sz val="9"/>
        <color rgb="FF000000"/>
        <rFont val="DejaVu Sans"/>
        <family val="2"/>
      </rPr>
      <t xml:space="preserve">投資損失引当金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 xml:space="preserve">計上額</t>
    </r>
    <r>
      <rPr>
        <sz val="9"/>
        <color rgb="FF000000"/>
        <rFont val="ＭＳ Ｐゴシック"/>
        <family val="2"/>
      </rPr>
      <t xml:space="preserve">_x000D_
(H)</t>
    </r>
  </si>
  <si>
    <t xml:space="preserve">科学振興仁科財団</t>
  </si>
  <si>
    <t xml:space="preserve">里庄町土地開発公社</t>
  </si>
  <si>
    <t xml:space="preserve">里庄町公共下水道事業</t>
  </si>
  <si>
    <t xml:space="preserve">市場価格のないもののうち連結対象団体以外に対するもの</t>
  </si>
  <si>
    <r>
      <rPr>
        <sz val="9"/>
        <color rgb="FF000000"/>
        <rFont val="DejaVu Sans"/>
        <family val="2"/>
      </rPr>
      <t xml:space="preserve">出資金額</t>
    </r>
    <r>
      <rPr>
        <sz val="9"/>
        <color rgb="FF000000"/>
        <rFont val="ＭＳ Ｐゴシック"/>
        <family val="2"/>
      </rPr>
      <t xml:space="preserve">_x000D_
(A)</t>
    </r>
  </si>
  <si>
    <r>
      <rPr>
        <sz val="9"/>
        <color rgb="FF000000"/>
        <rFont val="DejaVu Sans"/>
        <family val="2"/>
      </rPr>
      <t xml:space="preserve">強制評価減</t>
    </r>
    <r>
      <rPr>
        <sz val="9"/>
        <color rgb="FF000000"/>
        <rFont val="ＭＳ Ｐゴシック"/>
        <family val="2"/>
      </rPr>
      <t xml:space="preserve">_x000D_
(H)</t>
    </r>
  </si>
  <si>
    <r>
      <rPr>
        <sz val="9"/>
        <color rgb="FF000000"/>
        <rFont val="DejaVu Sans"/>
        <family val="2"/>
      </rPr>
      <t xml:space="preserve">貸借対照表計上額</t>
    </r>
    <r>
      <rPr>
        <sz val="9"/>
        <color rgb="FF000000"/>
        <rFont val="ＭＳ Ｐゴシック"/>
        <family val="2"/>
      </rPr>
      <t xml:space="preserve">_x000D_
(A) - (H)_x000D_
(I)</t>
    </r>
  </si>
  <si>
    <t xml:space="preserve">笠岡放送株式会社</t>
  </si>
  <si>
    <t xml:space="preserve">岡山県信用保証協会</t>
  </si>
  <si>
    <t xml:space="preserve">岡山県農業信用基金協会</t>
  </si>
  <si>
    <t xml:space="preserve">（一社）岡山県畜産協会</t>
  </si>
  <si>
    <t xml:space="preserve">（公財）岡山県郷土文化財団</t>
  </si>
  <si>
    <t xml:space="preserve">（公財）岡山県農林漁業担い手育成財団</t>
  </si>
  <si>
    <t xml:space="preserve">（公財）岡山県防犯協会</t>
  </si>
  <si>
    <t xml:space="preserve">（公財）岡山県健康づくり財団</t>
  </si>
  <si>
    <t xml:space="preserve">（公財）岡山県暴力追放運動推進センター</t>
  </si>
  <si>
    <t xml:space="preserve">（公財）岡山県林業振興基金</t>
  </si>
  <si>
    <t xml:space="preserve">（公財）岡山県動物愛護財団</t>
  </si>
  <si>
    <t xml:space="preserve">地方公営企業等金融機構</t>
  </si>
  <si>
    <t xml:space="preserve">基金の明細　（一般会計等）</t>
  </si>
  <si>
    <t xml:space="preserve">種類</t>
  </si>
  <si>
    <t xml:space="preserve">現金預金</t>
  </si>
  <si>
    <t xml:space="preserve">有価証券</t>
  </si>
  <si>
    <t xml:space="preserve">土地</t>
  </si>
  <si>
    <r>
      <rPr>
        <sz val="9"/>
        <color rgb="FF000000"/>
        <rFont val="DejaVu Sans"/>
        <family val="2"/>
      </rPr>
      <t xml:space="preserve">合計</t>
    </r>
    <r>
      <rPr>
        <sz val="9"/>
        <color rgb="FF000000"/>
        <rFont val="ＭＳ Ｐゴシック"/>
        <family val="2"/>
      </rPr>
      <t xml:space="preserve">_x000D_
(</t>
    </r>
    <r>
      <rPr>
        <sz val="9"/>
        <color rgb="FF000000"/>
        <rFont val="DejaVu Sans"/>
        <family val="2"/>
      </rPr>
      <t xml:space="preserve">貸借対照表計上額</t>
    </r>
    <r>
      <rPr>
        <sz val="9"/>
        <color rgb="FF000000"/>
        <rFont val="ＭＳ Ｐゴシック"/>
        <family val="2"/>
      </rPr>
      <t xml:space="preserve">)</t>
    </r>
  </si>
  <si>
    <t xml:space="preserve">財政調整基金（一般会計）</t>
  </si>
  <si>
    <t xml:space="preserve">減債基金</t>
  </si>
  <si>
    <t xml:space="preserve">いきいき里庄基金</t>
  </si>
  <si>
    <t xml:space="preserve">地域振興基金</t>
  </si>
  <si>
    <t xml:space="preserve">開発基金</t>
  </si>
  <si>
    <t xml:space="preserve">ふるさと保全基金</t>
  </si>
  <si>
    <t xml:space="preserve">文化振興基金</t>
  </si>
  <si>
    <t xml:space="preserve">スポーツ振興基金</t>
  </si>
  <si>
    <t xml:space="preserve">教育施設整備改修基金</t>
  </si>
  <si>
    <t xml:space="preserve">土地開発基金</t>
  </si>
  <si>
    <t xml:space="preserve">環境整美基金</t>
  </si>
  <si>
    <t xml:space="preserve">古山基金</t>
  </si>
  <si>
    <t xml:space="preserve">貸付金の明細　（一般会計等）</t>
  </si>
  <si>
    <t xml:space="preserve">相手先名または種別</t>
  </si>
  <si>
    <t xml:space="preserve">長期貸付金</t>
  </si>
  <si>
    <t xml:space="preserve">短期貸付金</t>
  </si>
  <si>
    <r>
      <rPr>
        <sz val="9"/>
        <color rgb="FF000000"/>
        <rFont val="ＭＳ Ｐゴシック"/>
        <family val="2"/>
      </rPr>
      <t xml:space="preserve">(</t>
    </r>
    <r>
      <rPr>
        <sz val="9"/>
        <color rgb="FF000000"/>
        <rFont val="DejaVu Sans"/>
        <family val="2"/>
      </rPr>
      <t xml:space="preserve">参考</t>
    </r>
    <r>
      <rPr>
        <sz val="9"/>
        <color rgb="FF000000"/>
        <rFont val="ＭＳ Ｐゴシック"/>
        <family val="2"/>
      </rPr>
      <t xml:space="preserve">)_x000D_
</t>
    </r>
    <r>
      <rPr>
        <sz val="9"/>
        <color rgb="FF000000"/>
        <rFont val="DejaVu Sans"/>
        <family val="2"/>
      </rPr>
      <t xml:space="preserve">貸付金計</t>
    </r>
  </si>
  <si>
    <t xml:space="preserve">貸借対照表計上額</t>
  </si>
  <si>
    <r>
      <rPr>
        <sz val="9"/>
        <color rgb="FF000000"/>
        <rFont val="DejaVu Sans"/>
        <family val="2"/>
      </rPr>
      <t xml:space="preserve">徴収不能引当金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 xml:space="preserve">計上額</t>
    </r>
  </si>
  <si>
    <t xml:space="preserve">長期延滞債権の明細　（一般会計等）</t>
  </si>
  <si>
    <t xml:space="preserve">未収金の明細　（一般会計等）</t>
  </si>
  <si>
    <t xml:space="preserve">自治体名：岡山市</t>
  </si>
  <si>
    <t xml:space="preserve">徴収不能引当金計上額</t>
  </si>
  <si>
    <t xml:space="preserve">【貸付金】</t>
  </si>
  <si>
    <t xml:space="preserve">住宅資金元利収入</t>
  </si>
  <si>
    <t xml:space="preserve">小計</t>
  </si>
  <si>
    <t xml:space="preserve">【未収金】</t>
  </si>
  <si>
    <t xml:space="preserve">個人町民税</t>
  </si>
  <si>
    <t xml:space="preserve">法人町民税</t>
  </si>
  <si>
    <t xml:space="preserve">固定資産税</t>
  </si>
  <si>
    <t xml:space="preserve">軽自動車税</t>
  </si>
  <si>
    <t xml:space="preserve">住宅使用料</t>
  </si>
  <si>
    <t xml:space="preserve">児童措置費負担金（保育料）</t>
  </si>
  <si>
    <t xml:space="preserve">地方債等（借入先別）の明細　（一般会計等）</t>
  </si>
  <si>
    <t xml:space="preserve">地方債等残高</t>
  </si>
  <si>
    <t xml:space="preserve">政府資金</t>
  </si>
  <si>
    <r>
      <rPr>
        <sz val="9"/>
        <color rgb="FF000000"/>
        <rFont val="DejaVu Sans"/>
        <family val="2"/>
      </rPr>
      <t xml:space="preserve">地方公共団体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 xml:space="preserve">金融機構</t>
    </r>
  </si>
  <si>
    <t xml:space="preserve">市中銀行</t>
  </si>
  <si>
    <r>
      <rPr>
        <sz val="9"/>
        <color rgb="FF000000"/>
        <rFont val="DejaVu Sans"/>
        <family val="2"/>
      </rPr>
      <t xml:space="preserve">その他の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 xml:space="preserve">金融機関</t>
    </r>
  </si>
  <si>
    <t xml:space="preserve">地方公募債</t>
  </si>
  <si>
    <r>
      <rPr>
        <sz val="9"/>
        <color rgb="FF000000"/>
        <rFont val="DejaVu Sans"/>
        <family val="2"/>
      </rPr>
      <t xml:space="preserve">うち</t>
    </r>
    <r>
      <rPr>
        <sz val="9"/>
        <color rgb="FF000000"/>
        <rFont val="ＭＳ Ｐゴシック"/>
        <family val="2"/>
      </rPr>
      <t xml:space="preserve">1</t>
    </r>
    <r>
      <rPr>
        <sz val="9"/>
        <color rgb="FF000000"/>
        <rFont val="DejaVu Sans"/>
        <family val="2"/>
      </rPr>
      <t xml:space="preserve">年内償還予定</t>
    </r>
  </si>
  <si>
    <t xml:space="preserve">うち共同発行債</t>
  </si>
  <si>
    <t xml:space="preserve">うち住民公募債</t>
  </si>
  <si>
    <t xml:space="preserve">【通常分】</t>
  </si>
  <si>
    <t xml:space="preserve">　一般公共事業</t>
  </si>
  <si>
    <t xml:space="preserve">　公営住宅建設</t>
  </si>
  <si>
    <t xml:space="preserve">　災害復旧</t>
  </si>
  <si>
    <t xml:space="preserve">　教育・福祉施設</t>
  </si>
  <si>
    <t xml:space="preserve">　一般単独事業</t>
  </si>
  <si>
    <t xml:space="preserve">【特別分】</t>
  </si>
  <si>
    <t xml:space="preserve">　臨時財政対策債</t>
  </si>
  <si>
    <t xml:space="preserve">　減税補てん債</t>
  </si>
  <si>
    <t xml:space="preserve">　退職手当債</t>
  </si>
  <si>
    <t xml:space="preserve">　合計</t>
  </si>
  <si>
    <t xml:space="preserve">地方債等（利率別）の明細　（一般会計等）</t>
  </si>
  <si>
    <r>
      <rPr>
        <sz val="9"/>
        <color rgb="FF000000"/>
        <rFont val="ＭＳ Ｐゴシック"/>
        <family val="2"/>
      </rPr>
      <t xml:space="preserve">1.5%</t>
    </r>
    <r>
      <rPr>
        <sz val="9"/>
        <color rgb="FF000000"/>
        <rFont val="DejaVu Sans"/>
        <family val="2"/>
      </rPr>
      <t xml:space="preserve">以下</t>
    </r>
  </si>
  <si>
    <r>
      <rPr>
        <sz val="9"/>
        <color rgb="FF000000"/>
        <rFont val="ＭＳ Ｐゴシック"/>
        <family val="2"/>
      </rPr>
      <t xml:space="preserve">1.5%</t>
    </r>
    <r>
      <rPr>
        <sz val="9"/>
        <color rgb="FF000000"/>
        <rFont val="DejaVu Sans"/>
        <family val="2"/>
      </rPr>
      <t xml:space="preserve">超</t>
    </r>
    <r>
      <rPr>
        <sz val="9"/>
        <color rgb="FF000000"/>
        <rFont val="ＭＳ Ｐゴシック"/>
        <family val="2"/>
      </rPr>
      <t xml:space="preserve">_x000D_
2.0%</t>
    </r>
    <r>
      <rPr>
        <sz val="9"/>
        <color rgb="FF000000"/>
        <rFont val="DejaVu Sans"/>
        <family val="2"/>
      </rPr>
      <t xml:space="preserve">以下</t>
    </r>
  </si>
  <si>
    <r>
      <rPr>
        <sz val="9"/>
        <color rgb="FF000000"/>
        <rFont val="ＭＳ Ｐゴシック"/>
        <family val="2"/>
      </rPr>
      <t xml:space="preserve">2.0%</t>
    </r>
    <r>
      <rPr>
        <sz val="9"/>
        <color rgb="FF000000"/>
        <rFont val="DejaVu Sans"/>
        <family val="2"/>
      </rPr>
      <t xml:space="preserve">超</t>
    </r>
    <r>
      <rPr>
        <sz val="9"/>
        <color rgb="FF000000"/>
        <rFont val="ＭＳ Ｐゴシック"/>
        <family val="2"/>
      </rPr>
      <t xml:space="preserve">_x000D_
2.5%</t>
    </r>
    <r>
      <rPr>
        <sz val="9"/>
        <color rgb="FF000000"/>
        <rFont val="DejaVu Sans"/>
        <family val="2"/>
      </rPr>
      <t xml:space="preserve">以下</t>
    </r>
  </si>
  <si>
    <r>
      <rPr>
        <sz val="9"/>
        <color rgb="FF000000"/>
        <rFont val="ＭＳ Ｐゴシック"/>
        <family val="2"/>
      </rPr>
      <t xml:space="preserve">2.5%</t>
    </r>
    <r>
      <rPr>
        <sz val="9"/>
        <color rgb="FF000000"/>
        <rFont val="DejaVu Sans"/>
        <family val="2"/>
      </rPr>
      <t xml:space="preserve">超</t>
    </r>
    <r>
      <rPr>
        <sz val="9"/>
        <color rgb="FF000000"/>
        <rFont val="ＭＳ Ｐゴシック"/>
        <family val="2"/>
      </rPr>
      <t xml:space="preserve">_x000D_
3.0%</t>
    </r>
    <r>
      <rPr>
        <sz val="9"/>
        <color rgb="FF000000"/>
        <rFont val="DejaVu Sans"/>
        <family val="2"/>
      </rPr>
      <t xml:space="preserve">以下</t>
    </r>
  </si>
  <si>
    <r>
      <rPr>
        <sz val="9"/>
        <color rgb="FF000000"/>
        <rFont val="ＭＳ Ｐゴシック"/>
        <family val="2"/>
      </rPr>
      <t xml:space="preserve">3.0%</t>
    </r>
    <r>
      <rPr>
        <sz val="9"/>
        <color rgb="FF000000"/>
        <rFont val="DejaVu Sans"/>
        <family val="2"/>
      </rPr>
      <t xml:space="preserve">超</t>
    </r>
    <r>
      <rPr>
        <sz val="9"/>
        <color rgb="FF000000"/>
        <rFont val="ＭＳ Ｐゴシック"/>
        <family val="2"/>
      </rPr>
      <t xml:space="preserve">_x000D_
3.5%</t>
    </r>
    <r>
      <rPr>
        <sz val="9"/>
        <color rgb="FF000000"/>
        <rFont val="DejaVu Sans"/>
        <family val="2"/>
      </rPr>
      <t xml:space="preserve">以下</t>
    </r>
  </si>
  <si>
    <r>
      <rPr>
        <sz val="9"/>
        <color rgb="FF000000"/>
        <rFont val="ＭＳ Ｐゴシック"/>
        <family val="2"/>
      </rPr>
      <t xml:space="preserve">3.5%</t>
    </r>
    <r>
      <rPr>
        <sz val="9"/>
        <color rgb="FF000000"/>
        <rFont val="DejaVu Sans"/>
        <family val="2"/>
      </rPr>
      <t xml:space="preserve">超</t>
    </r>
    <r>
      <rPr>
        <sz val="9"/>
        <color rgb="FF000000"/>
        <rFont val="ＭＳ Ｐゴシック"/>
        <family val="2"/>
      </rPr>
      <t xml:space="preserve">_x000D_
4.0%</t>
    </r>
    <r>
      <rPr>
        <sz val="9"/>
        <color rgb="FF000000"/>
        <rFont val="DejaVu Sans"/>
        <family val="2"/>
      </rPr>
      <t xml:space="preserve">以下</t>
    </r>
  </si>
  <si>
    <r>
      <rPr>
        <sz val="9"/>
        <color rgb="FF000000"/>
        <rFont val="ＭＳ Ｐゴシック"/>
        <family val="2"/>
      </rPr>
      <t xml:space="preserve">4.0%</t>
    </r>
    <r>
      <rPr>
        <sz val="9"/>
        <color rgb="FF000000"/>
        <rFont val="DejaVu Sans"/>
        <family val="2"/>
      </rPr>
      <t xml:space="preserve">超</t>
    </r>
  </si>
  <si>
    <r>
      <rPr>
        <sz val="9"/>
        <color rgb="FF000000"/>
        <rFont val="ＭＳ Ｐゴシック"/>
        <family val="2"/>
      </rPr>
      <t xml:space="preserve">(</t>
    </r>
    <r>
      <rPr>
        <sz val="9"/>
        <color rgb="FF000000"/>
        <rFont val="DejaVu Sans"/>
        <family val="2"/>
      </rPr>
      <t xml:space="preserve">参考</t>
    </r>
    <r>
      <rPr>
        <sz val="9"/>
        <color rgb="FF000000"/>
        <rFont val="ＭＳ Ｐゴシック"/>
        <family val="2"/>
      </rPr>
      <t xml:space="preserve">)_x000D_
</t>
    </r>
    <r>
      <rPr>
        <sz val="9"/>
        <color rgb="FF000000"/>
        <rFont val="DejaVu Sans"/>
        <family val="2"/>
      </rPr>
      <t xml:space="preserve">加重平均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 xml:space="preserve">利率</t>
    </r>
  </si>
  <si>
    <t xml:space="preserve">地方債等（返済期間別）の明細　（一般会計等）</t>
  </si>
  <si>
    <r>
      <rPr>
        <sz val="9"/>
        <color rgb="FF000000"/>
        <rFont val="ＭＳ Ｐゴシック"/>
        <family val="2"/>
      </rPr>
      <t xml:space="preserve">1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</si>
  <si>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1</t>
    </r>
    <r>
      <rPr>
        <sz val="9"/>
        <color rgb="FF000000"/>
        <rFont val="DejaVu Sans"/>
        <family val="2"/>
      </rPr>
      <t xml:space="preserve">年超</t>
    </r>
    <r>
      <rPr>
        <sz val="9"/>
        <color rgb="FF000000"/>
        <rFont val="ＭＳ Ｐゴシック"/>
        <family val="2"/>
      </rPr>
      <t xml:space="preserve">_x000D_
2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</si>
  <si>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2</t>
    </r>
    <r>
      <rPr>
        <sz val="9"/>
        <color rgb="FF000000"/>
        <rFont val="DejaVu Sans"/>
        <family val="2"/>
      </rPr>
      <t xml:space="preserve">年超</t>
    </r>
    <r>
      <rPr>
        <sz val="9"/>
        <color rgb="FF000000"/>
        <rFont val="ＭＳ Ｐゴシック"/>
        <family val="2"/>
      </rPr>
      <t xml:space="preserve">_x000D_
3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</si>
  <si>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3</t>
    </r>
    <r>
      <rPr>
        <sz val="9"/>
        <color rgb="FF000000"/>
        <rFont val="DejaVu Sans"/>
        <family val="2"/>
      </rPr>
      <t xml:space="preserve">年超</t>
    </r>
    <r>
      <rPr>
        <sz val="9"/>
        <color rgb="FF000000"/>
        <rFont val="ＭＳ Ｐゴシック"/>
        <family val="2"/>
      </rPr>
      <t xml:space="preserve">_x000D_
4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</si>
  <si>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4</t>
    </r>
    <r>
      <rPr>
        <sz val="9"/>
        <color rgb="FF000000"/>
        <rFont val="DejaVu Sans"/>
        <family val="2"/>
      </rPr>
      <t xml:space="preserve">年超</t>
    </r>
    <r>
      <rPr>
        <sz val="9"/>
        <color rgb="FF000000"/>
        <rFont val="ＭＳ Ｐゴシック"/>
        <family val="2"/>
      </rPr>
      <t xml:space="preserve">_x000D_
5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</si>
  <si>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5</t>
    </r>
    <r>
      <rPr>
        <sz val="9"/>
        <color rgb="FF000000"/>
        <rFont val="DejaVu Sans"/>
        <family val="2"/>
      </rPr>
      <t xml:space="preserve">年超</t>
    </r>
    <r>
      <rPr>
        <sz val="9"/>
        <color rgb="FF000000"/>
        <rFont val="ＭＳ Ｐゴシック"/>
        <family val="2"/>
      </rPr>
      <t xml:space="preserve">_x000D_
10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</si>
  <si>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10</t>
    </r>
    <r>
      <rPr>
        <sz val="9"/>
        <color rgb="FF000000"/>
        <rFont val="DejaVu Sans"/>
        <family val="2"/>
      </rPr>
      <t xml:space="preserve">年超</t>
    </r>
    <r>
      <rPr>
        <sz val="9"/>
        <color rgb="FF000000"/>
        <rFont val="ＭＳ Ｐゴシック"/>
        <family val="2"/>
      </rPr>
      <t xml:space="preserve">_x000D_
15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</si>
  <si>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15</t>
    </r>
    <r>
      <rPr>
        <sz val="9"/>
        <color rgb="FF000000"/>
        <rFont val="DejaVu Sans"/>
        <family val="2"/>
      </rPr>
      <t xml:space="preserve">年超</t>
    </r>
    <r>
      <rPr>
        <sz val="9"/>
        <color rgb="FF000000"/>
        <rFont val="ＭＳ Ｐゴシック"/>
        <family val="2"/>
      </rPr>
      <t xml:space="preserve">_x000D_
20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</si>
  <si>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20</t>
    </r>
    <r>
      <rPr>
        <sz val="9"/>
        <color rgb="FF000000"/>
        <rFont val="DejaVu Sans"/>
        <family val="2"/>
      </rPr>
      <t xml:space="preserve">年超</t>
    </r>
  </si>
  <si>
    <t xml:space="preserve">特定の契約情報が付された地方債等の概要</t>
  </si>
  <si>
    <r>
      <rPr>
        <sz val="9"/>
        <color rgb="FF000000"/>
        <rFont val="DejaVu Sans"/>
        <family val="2"/>
      </rPr>
      <t xml:space="preserve">特定の契約条項が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 xml:space="preserve">付された地方債等残高</t>
    </r>
  </si>
  <si>
    <t xml:space="preserve">契約条項の概要</t>
  </si>
  <si>
    <t xml:space="preserve">引当金の明細　（一般会計等）</t>
  </si>
  <si>
    <t xml:space="preserve">前年度末残高</t>
  </si>
  <si>
    <t xml:space="preserve">本年度増加額</t>
  </si>
  <si>
    <t xml:space="preserve">本年度減少額</t>
  </si>
  <si>
    <t xml:space="preserve">本年度末残高</t>
  </si>
  <si>
    <t xml:space="preserve">目的使用</t>
  </si>
  <si>
    <t xml:space="preserve">徴収不能引当金（固定）</t>
  </si>
  <si>
    <t xml:space="preserve">徴収不能引当金（流動）</t>
  </si>
  <si>
    <t xml:space="preserve">退職手当引当金</t>
  </si>
  <si>
    <t xml:space="preserve">賞与引当金</t>
  </si>
  <si>
    <t xml:space="preserve">補助金等の明細　（一般会計等）</t>
  </si>
  <si>
    <t xml:space="preserve">名称</t>
  </si>
  <si>
    <t xml:space="preserve">相手先</t>
  </si>
  <si>
    <t xml:space="preserve">金額</t>
  </si>
  <si>
    <t xml:space="preserve">支出目的</t>
  </si>
  <si>
    <r>
      <rPr>
        <sz val="9"/>
        <color rgb="FF000000"/>
        <rFont val="DejaVu Sans"/>
        <family val="2"/>
      </rPr>
      <t xml:space="preserve">他団体への公共施設等整備補助金等</t>
    </r>
    <r>
      <rPr>
        <sz val="9"/>
        <color rgb="FF000000"/>
        <rFont val="ＭＳ Ｐゴシック"/>
        <family val="2"/>
      </rPr>
      <t xml:space="preserve">_x000D_
(</t>
    </r>
    <r>
      <rPr>
        <sz val="9"/>
        <color rgb="FF000000"/>
        <rFont val="DejaVu Sans"/>
        <family val="2"/>
      </rPr>
      <t xml:space="preserve">所有外資産分</t>
    </r>
    <r>
      <rPr>
        <sz val="9"/>
        <color rgb="FF000000"/>
        <rFont val="ＭＳ Ｐゴシック"/>
        <family val="2"/>
      </rPr>
      <t xml:space="preserve">)</t>
    </r>
  </si>
  <si>
    <t xml:space="preserve">建設事業費市町村負担金</t>
  </si>
  <si>
    <t xml:space="preserve">岡山県</t>
  </si>
  <si>
    <t xml:space="preserve">県営ため池等整備事業町負担金</t>
  </si>
  <si>
    <t xml:space="preserve">公会堂整備事業費補助金</t>
  </si>
  <si>
    <t xml:space="preserve">分館</t>
  </si>
  <si>
    <t xml:space="preserve">かすみ保育園園舎等改修費借入元利償還補助金</t>
  </si>
  <si>
    <t xml:space="preserve">かすみ保育園</t>
  </si>
  <si>
    <t xml:space="preserve">岡山県西部衛生施設組合負担金処分場建設分</t>
  </si>
  <si>
    <t xml:space="preserve">岡山県西部衛生施設組合</t>
  </si>
  <si>
    <t xml:space="preserve">計</t>
  </si>
  <si>
    <t xml:space="preserve">その他の補助金等</t>
  </si>
  <si>
    <t xml:space="preserve">笠岡地区消防組合負担金</t>
  </si>
  <si>
    <t xml:space="preserve">笠岡地区消防組合</t>
  </si>
  <si>
    <t xml:space="preserve">岡山県西部衛生施設組合負担金井笠広域斎場分</t>
  </si>
  <si>
    <t xml:space="preserve">岡山県西部衛生施設組合負担金粗大ごみ処理施設分</t>
  </si>
  <si>
    <t xml:space="preserve">岡山県西部衛生施設組合負担金し尿処理施設分</t>
  </si>
  <si>
    <t xml:space="preserve">岡山県西部環境整備施設組合負担金里庄清掃工場分</t>
  </si>
  <si>
    <t xml:space="preserve">岡山県西部環境整備施設組合</t>
  </si>
  <si>
    <t xml:space="preserve">社会福祉協議会補助金</t>
  </si>
  <si>
    <t xml:space="preserve">里庄町社会福祉協議会</t>
  </si>
  <si>
    <t xml:space="preserve">科学振興仁科財団補助金</t>
  </si>
  <si>
    <t xml:space="preserve">財源の明細　（一般会計等）</t>
  </si>
  <si>
    <t xml:space="preserve">会計</t>
  </si>
  <si>
    <t xml:space="preserve">財源の内容</t>
  </si>
  <si>
    <t xml:space="preserve">一般会計</t>
  </si>
  <si>
    <t xml:space="preserve">税収等</t>
  </si>
  <si>
    <t xml:space="preserve">町税</t>
  </si>
  <si>
    <t xml:space="preserve">地方譲与税</t>
  </si>
  <si>
    <t xml:space="preserve">利子割交付金</t>
  </si>
  <si>
    <t xml:space="preserve">配当割交付金</t>
  </si>
  <si>
    <t xml:space="preserve">株式等譲渡所得割交付金</t>
  </si>
  <si>
    <t xml:space="preserve">地方消費税交付金</t>
  </si>
  <si>
    <t xml:space="preserve">自動車取得税交付金</t>
  </si>
  <si>
    <t xml:space="preserve">地方特例交付金</t>
  </si>
  <si>
    <t xml:space="preserve">地方交付税</t>
  </si>
  <si>
    <t xml:space="preserve">交通安全対策特別交付金</t>
  </si>
  <si>
    <t xml:space="preserve">分担金及び負担記</t>
  </si>
  <si>
    <t xml:space="preserve">寄附金</t>
  </si>
  <si>
    <t xml:space="preserve">繰入金</t>
  </si>
  <si>
    <t xml:space="preserve">国県等補助金</t>
  </si>
  <si>
    <r>
      <rPr>
        <sz val="9"/>
        <rFont val="DejaVu Sans"/>
        <family val="2"/>
      </rPr>
      <t xml:space="preserve">資本的</t>
    </r>
    <r>
      <rPr>
        <sz val="9"/>
        <rFont val="ＭＳ Ｐゴシック"/>
        <family val="2"/>
      </rPr>
      <t xml:space="preserve">_x000D_
</t>
    </r>
    <r>
      <rPr>
        <sz val="9"/>
        <rFont val="DejaVu Sans"/>
        <family val="2"/>
      </rPr>
      <t xml:space="preserve">補助金</t>
    </r>
  </si>
  <si>
    <t xml:space="preserve">国庫支出金</t>
  </si>
  <si>
    <t xml:space="preserve">都道府県等支出金</t>
  </si>
  <si>
    <r>
      <rPr>
        <sz val="9"/>
        <rFont val="DejaVu Sans"/>
        <family val="2"/>
      </rPr>
      <t xml:space="preserve">経常的</t>
    </r>
    <r>
      <rPr>
        <sz val="9"/>
        <rFont val="ＭＳ Ｐゴシック"/>
        <family val="2"/>
      </rPr>
      <t xml:space="preserve">_x000D_
</t>
    </r>
    <r>
      <rPr>
        <sz val="9"/>
        <rFont val="DejaVu Sans"/>
        <family val="2"/>
      </rPr>
      <t xml:space="preserve">補助金</t>
    </r>
  </si>
  <si>
    <t xml:space="preserve">財源情報の明細</t>
  </si>
  <si>
    <t xml:space="preserve">内訳</t>
  </si>
  <si>
    <t xml:space="preserve">地方債等</t>
  </si>
  <si>
    <t xml:space="preserve">純行政コスト</t>
  </si>
  <si>
    <t xml:space="preserve">有形固定資産等の増加</t>
  </si>
  <si>
    <t xml:space="preserve">貸付金・基金等の増加</t>
  </si>
  <si>
    <t xml:space="preserve">資金の明細　（一般会計等）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</si>
</sst>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%"/>
    <numFmt numFmtId="167" formatCode="0.00%"/>
    <numFmt numFmtId="168" formatCode="#,##0\ ;[RED]\(#,##0\)"/>
    <numFmt numFmtId="169" formatCode="#,##0\ ;[RED]\(#,##0\)"/>
  </numFmts>
  <fonts count="25">
    <font>
      <sz val="11"/>
      <color rgb="FF000000"/>
      <name val="ＭＳ Ｐ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游ゴシック"/>
      <family val="2"/>
    </font>
    <font>
      <sz val="9"/>
      <color rgb="FF000000"/>
      <name val="ＭＳ Ｐゴシック"/>
      <family val="3"/>
    </font>
    <font>
      <b val="true"/>
      <sz val="18"/>
      <color rgb="FF000000"/>
      <name val="DejaVu Sans"/>
      <family val="2"/>
    </font>
    <font>
      <sz val="11"/>
      <color rgb="FF000000"/>
      <name val="DejaVu Sans"/>
      <family val="2"/>
    </font>
    <font>
      <sz val="11"/>
      <color rgb="FF000000"/>
      <name val="ＭＳ Ｐゴシック"/>
      <family val="3"/>
    </font>
    <font>
      <b val="true"/>
      <sz val="9"/>
      <color rgb="FF000000"/>
      <name val="DejaVu Sans"/>
      <family val="2"/>
    </font>
    <font>
      <b val="true"/>
      <sz val="9"/>
      <color rgb="FF000000"/>
      <name val="ＭＳ Ｐゴシック"/>
      <family val="3"/>
    </font>
    <font>
      <sz val="9"/>
      <color rgb="FF000000"/>
      <name val="DejaVu Sans"/>
      <family val="2"/>
    </font>
    <font>
      <sz val="9"/>
      <color rgb="FF000000"/>
      <name val="ＭＳ Ｐゴシック"/>
      <family val="2"/>
    </font>
    <font>
      <b val="true"/>
      <sz val="11"/>
      <color rgb="FF000000"/>
      <name val="DejaVu Sans"/>
      <family val="2"/>
    </font>
    <font>
      <sz val="9"/>
      <name val="ＭＳ Ｐゴシック"/>
      <family val="3"/>
    </font>
    <font>
      <sz val="9"/>
      <name val="DejaVu Sans"/>
      <family val="2"/>
    </font>
    <font>
      <sz val="9"/>
      <color rgb="FF000000"/>
      <name val="ＭＳ ゴシック"/>
      <family val="3"/>
    </font>
    <font>
      <sz val="9"/>
      <name val="ＭＳ ゴシック"/>
      <family val="3"/>
    </font>
    <font>
      <b val="true"/>
      <sz val="11"/>
      <color rgb="FFFF0000"/>
      <name val="ＭＳ Ｐゴシック"/>
      <family val="3"/>
    </font>
    <font>
      <sz val="9"/>
      <name val="ＭＳ Ｐゴシック"/>
      <family val="2"/>
    </font>
    <font>
      <sz val="12"/>
      <color rgb="FFFF0000"/>
      <name val="ＭＳ Ｐゴシック"/>
      <family val="2"/>
    </font>
    <font>
      <b val="true"/>
      <sz val="9"/>
      <color rgb="FFFF0000"/>
      <name val="ＭＳ Ｐゴシック"/>
      <family val="3"/>
    </font>
    <font>
      <sz val="9"/>
      <color rgb="FFFF0000"/>
      <name val="ＭＳ Ｐゴシック"/>
      <family val="2"/>
    </font>
    <font>
      <b val="true"/>
      <sz val="10"/>
      <color rgb="FF000000"/>
      <name val="DejaVu Sans"/>
      <family val="2"/>
    </font>
    <font>
      <sz val="10"/>
      <color rgb="FF000000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true" diagonalDown="false">
      <left style="thin"/>
      <right style="thin"/>
      <top style="thin"/>
      <bottom style="thin"/>
      <diagonal style="thin"/>
    </border>
    <border diagonalUp="false" diagonalDown="false">
      <left style="thin"/>
      <right style="double"/>
      <top style="thin"/>
      <bottom style="double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9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4" fillId="0" borderId="1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0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0" borderId="1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7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5" fontId="19" fillId="0" borderId="1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19" fillId="0" borderId="9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1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4" fillId="0" borderId="1" xfId="2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23" fillId="2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7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4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3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標準 2" xfId="20" builtinId="53" customBuiltin="true"/>
    <cellStyle name="Excel Built-in Explanatory Text" xfId="21" builtinId="53" customBuiltin="true"/>
    <cellStyle name="Excel Built-in Comma [0]" xfId="22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5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1.25"/>
  <cols>
    <col collapsed="false" hidden="false" max="1" min="1" style="1" width="31.17004048583"/>
    <col collapsed="false" hidden="false" max="10" min="2" style="1" width="15.9595141700405"/>
    <col collapsed="false" hidden="false" max="1025" min="11" style="1" width="8.89068825910931"/>
  </cols>
  <sheetData>
    <row r="1" customFormat="false" ht="21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0"/>
      <c r="J1" s="0"/>
    </row>
    <row r="2" customFormat="false" ht="13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4" t="s">
        <v>2</v>
      </c>
      <c r="I2" s="0"/>
      <c r="J2" s="0"/>
    </row>
    <row r="3" customFormat="false" ht="13.5" hidden="false" customHeight="false" outlineLevel="0" collapsed="false">
      <c r="A3" s="3" t="s">
        <v>3</v>
      </c>
      <c r="B3" s="3"/>
      <c r="C3" s="3"/>
      <c r="D3" s="3"/>
      <c r="E3" s="3"/>
      <c r="F3" s="3"/>
      <c r="G3" s="3"/>
      <c r="H3" s="3"/>
      <c r="I3" s="0"/>
      <c r="J3" s="0"/>
    </row>
    <row r="4" customFormat="false" ht="13.5" hidden="false" customHeight="false" outlineLevel="0" collapsed="false">
      <c r="A4" s="3"/>
      <c r="B4" s="3"/>
      <c r="C4" s="3"/>
      <c r="D4" s="3"/>
      <c r="E4" s="3"/>
      <c r="F4" s="3"/>
      <c r="G4" s="3"/>
      <c r="H4" s="4" t="s">
        <v>4</v>
      </c>
      <c r="I4" s="0"/>
      <c r="J4" s="0"/>
    </row>
    <row r="5" customFormat="false" ht="33.75" hidden="false" customHeight="false" outlineLevel="0" collapsed="false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0"/>
      <c r="J5" s="0"/>
    </row>
    <row r="6" customFormat="false" ht="11.25" hidden="false" customHeight="false" outlineLevel="0" collapsed="false">
      <c r="A6" s="7" t="s">
        <v>13</v>
      </c>
      <c r="B6" s="8" t="n">
        <v>10531681178</v>
      </c>
      <c r="C6" s="8" t="n">
        <v>199263148</v>
      </c>
      <c r="D6" s="8" t="n">
        <v>36810526</v>
      </c>
      <c r="E6" s="8" t="n">
        <v>10694133800</v>
      </c>
      <c r="F6" s="8" t="n">
        <v>4731951208</v>
      </c>
      <c r="G6" s="8" t="n">
        <v>161650992</v>
      </c>
      <c r="H6" s="8" t="n">
        <v>5962182592</v>
      </c>
      <c r="I6" s="0"/>
      <c r="J6" s="0"/>
    </row>
    <row r="7" customFormat="false" ht="11.25" hidden="false" customHeight="false" outlineLevel="0" collapsed="false">
      <c r="A7" s="7" t="s">
        <v>14</v>
      </c>
      <c r="B7" s="8" t="n">
        <v>3605134905</v>
      </c>
      <c r="C7" s="8" t="n">
        <v>14384623</v>
      </c>
      <c r="D7" s="8" t="n">
        <v>29250526</v>
      </c>
      <c r="E7" s="8" t="n">
        <v>3590269002</v>
      </c>
      <c r="F7" s="8" t="s">
        <v>15</v>
      </c>
      <c r="G7" s="8" t="s">
        <v>15</v>
      </c>
      <c r="H7" s="8" t="n">
        <v>3590269002</v>
      </c>
      <c r="I7" s="0"/>
      <c r="J7" s="0"/>
    </row>
    <row r="8" customFormat="false" ht="11.25" hidden="false" customHeight="false" outlineLevel="0" collapsed="false">
      <c r="A8" s="7" t="s">
        <v>16</v>
      </c>
      <c r="B8" s="8" t="s">
        <v>15</v>
      </c>
      <c r="C8" s="8" t="s">
        <v>15</v>
      </c>
      <c r="D8" s="8" t="s">
        <v>15</v>
      </c>
      <c r="E8" s="8" t="s">
        <v>15</v>
      </c>
      <c r="F8" s="8" t="s">
        <v>15</v>
      </c>
      <c r="G8" s="8" t="s">
        <v>15</v>
      </c>
      <c r="H8" s="8" t="s">
        <v>15</v>
      </c>
      <c r="I8" s="0"/>
      <c r="J8" s="0"/>
    </row>
    <row r="9" customFormat="false" ht="11.25" hidden="false" customHeight="false" outlineLevel="0" collapsed="false">
      <c r="A9" s="7" t="s">
        <v>17</v>
      </c>
      <c r="B9" s="8" t="n">
        <v>6727115171</v>
      </c>
      <c r="C9" s="8" t="n">
        <v>176005245</v>
      </c>
      <c r="D9" s="8" t="s">
        <v>15</v>
      </c>
      <c r="E9" s="8" t="n">
        <v>6903120416</v>
      </c>
      <c r="F9" s="8" t="n">
        <v>4623441298</v>
      </c>
      <c r="G9" s="8" t="n">
        <v>148226234</v>
      </c>
      <c r="H9" s="8" t="n">
        <v>2279679118</v>
      </c>
      <c r="I9" s="0"/>
      <c r="J9" s="0"/>
    </row>
    <row r="10" customFormat="false" ht="11.25" hidden="false" customHeight="false" outlineLevel="0" collapsed="false">
      <c r="A10" s="7" t="s">
        <v>18</v>
      </c>
      <c r="B10" s="8" t="n">
        <v>191871102</v>
      </c>
      <c r="C10" s="8" t="n">
        <v>8765280</v>
      </c>
      <c r="D10" s="8" t="s">
        <v>15</v>
      </c>
      <c r="E10" s="8" t="n">
        <v>200636382</v>
      </c>
      <c r="F10" s="8" t="n">
        <v>108509910</v>
      </c>
      <c r="G10" s="8" t="n">
        <v>13424758</v>
      </c>
      <c r="H10" s="8" t="n">
        <v>92126472</v>
      </c>
      <c r="I10" s="0"/>
      <c r="J10" s="0"/>
    </row>
    <row r="11" customFormat="false" ht="11.25" hidden="false" customHeight="false" outlineLevel="0" collapsed="false">
      <c r="A11" s="7" t="s">
        <v>19</v>
      </c>
      <c r="B11" s="8" t="s">
        <v>15</v>
      </c>
      <c r="C11" s="8" t="s">
        <v>15</v>
      </c>
      <c r="D11" s="8" t="s">
        <v>15</v>
      </c>
      <c r="E11" s="8" t="s">
        <v>15</v>
      </c>
      <c r="F11" s="8" t="s">
        <v>15</v>
      </c>
      <c r="G11" s="8" t="s">
        <v>15</v>
      </c>
      <c r="H11" s="8" t="s">
        <v>15</v>
      </c>
      <c r="I11" s="0"/>
      <c r="J11" s="0"/>
    </row>
    <row r="12" customFormat="false" ht="11.25" hidden="false" customHeight="false" outlineLevel="0" collapsed="false">
      <c r="A12" s="7" t="s">
        <v>20</v>
      </c>
      <c r="B12" s="8" t="s">
        <v>15</v>
      </c>
      <c r="C12" s="8" t="s">
        <v>15</v>
      </c>
      <c r="D12" s="8" t="s">
        <v>15</v>
      </c>
      <c r="E12" s="8" t="s">
        <v>15</v>
      </c>
      <c r="F12" s="8" t="s">
        <v>15</v>
      </c>
      <c r="G12" s="8" t="s">
        <v>15</v>
      </c>
      <c r="H12" s="8" t="s">
        <v>15</v>
      </c>
      <c r="I12" s="0"/>
      <c r="J12" s="0"/>
    </row>
    <row r="13" customFormat="false" ht="11.25" hidden="false" customHeight="false" outlineLevel="0" collapsed="false">
      <c r="A13" s="7" t="s">
        <v>21</v>
      </c>
      <c r="B13" s="8" t="s">
        <v>15</v>
      </c>
      <c r="C13" s="8" t="s">
        <v>15</v>
      </c>
      <c r="D13" s="8" t="s">
        <v>15</v>
      </c>
      <c r="E13" s="8" t="s">
        <v>15</v>
      </c>
      <c r="F13" s="8" t="s">
        <v>15</v>
      </c>
      <c r="G13" s="8" t="s">
        <v>15</v>
      </c>
      <c r="H13" s="8" t="s">
        <v>15</v>
      </c>
      <c r="I13" s="0"/>
      <c r="J13" s="0"/>
    </row>
    <row r="14" customFormat="false" ht="11.25" hidden="false" customHeight="false" outlineLevel="0" collapsed="false">
      <c r="A14" s="7" t="s">
        <v>22</v>
      </c>
      <c r="B14" s="8" t="s">
        <v>15</v>
      </c>
      <c r="C14" s="8" t="s">
        <v>15</v>
      </c>
      <c r="D14" s="8" t="s">
        <v>15</v>
      </c>
      <c r="E14" s="8" t="s">
        <v>15</v>
      </c>
      <c r="F14" s="8" t="s">
        <v>15</v>
      </c>
      <c r="G14" s="8" t="s">
        <v>15</v>
      </c>
      <c r="H14" s="8" t="s">
        <v>15</v>
      </c>
      <c r="I14" s="0"/>
      <c r="J14" s="0"/>
    </row>
    <row r="15" customFormat="false" ht="11.25" hidden="false" customHeight="false" outlineLevel="0" collapsed="false">
      <c r="A15" s="7" t="s">
        <v>23</v>
      </c>
      <c r="B15" s="8" t="n">
        <v>7560000</v>
      </c>
      <c r="C15" s="8" t="n">
        <v>108000</v>
      </c>
      <c r="D15" s="8" t="n">
        <v>7560000</v>
      </c>
      <c r="E15" s="8" t="n">
        <v>108000</v>
      </c>
      <c r="F15" s="8" t="s">
        <v>15</v>
      </c>
      <c r="G15" s="8" t="s">
        <v>15</v>
      </c>
      <c r="H15" s="8" t="n">
        <v>108000</v>
      </c>
      <c r="I15" s="0"/>
      <c r="J15" s="0"/>
    </row>
    <row r="16" customFormat="false" ht="11.25" hidden="false" customHeight="false" outlineLevel="0" collapsed="false">
      <c r="A16" s="7" t="s">
        <v>24</v>
      </c>
      <c r="B16" s="8" t="n">
        <v>8764199925</v>
      </c>
      <c r="C16" s="8" t="n">
        <v>97495501</v>
      </c>
      <c r="D16" s="8" t="n">
        <v>7181633</v>
      </c>
      <c r="E16" s="8" t="n">
        <v>8854513793</v>
      </c>
      <c r="F16" s="8" t="n">
        <v>3569889070</v>
      </c>
      <c r="G16" s="8" t="n">
        <v>246371032</v>
      </c>
      <c r="H16" s="8" t="n">
        <v>5284624723</v>
      </c>
      <c r="I16" s="0"/>
      <c r="J16" s="0"/>
    </row>
    <row r="17" customFormat="false" ht="11.25" hidden="false" customHeight="false" outlineLevel="0" collapsed="false">
      <c r="A17" s="7" t="s">
        <v>14</v>
      </c>
      <c r="B17" s="8" t="n">
        <v>3460579118</v>
      </c>
      <c r="C17" s="8" t="n">
        <v>31454601</v>
      </c>
      <c r="D17" s="8" t="n">
        <v>2465900</v>
      </c>
      <c r="E17" s="8" t="n">
        <v>3489567819</v>
      </c>
      <c r="F17" s="8" t="s">
        <v>15</v>
      </c>
      <c r="G17" s="8" t="s">
        <v>15</v>
      </c>
      <c r="H17" s="8" t="n">
        <v>3489567819</v>
      </c>
      <c r="I17" s="0"/>
      <c r="J17" s="0"/>
    </row>
    <row r="18" customFormat="false" ht="11.25" hidden="false" customHeight="false" outlineLevel="0" collapsed="false">
      <c r="A18" s="7" t="s">
        <v>17</v>
      </c>
      <c r="B18" s="8" t="n">
        <v>80296800</v>
      </c>
      <c r="C18" s="8" t="s">
        <v>15</v>
      </c>
      <c r="D18" s="8" t="s">
        <v>15</v>
      </c>
      <c r="E18" s="8" t="n">
        <v>80296800</v>
      </c>
      <c r="F18" s="8" t="n">
        <v>65666179</v>
      </c>
      <c r="G18" s="8" t="n">
        <v>1568613</v>
      </c>
      <c r="H18" s="8" t="n">
        <v>14630621</v>
      </c>
      <c r="I18" s="0"/>
      <c r="J18" s="0"/>
    </row>
    <row r="19" customFormat="false" ht="11.25" hidden="false" customHeight="false" outlineLevel="0" collapsed="false">
      <c r="A19" s="7" t="s">
        <v>18</v>
      </c>
      <c r="B19" s="8" t="n">
        <v>5218918687</v>
      </c>
      <c r="C19" s="8" t="n">
        <v>48920200</v>
      </c>
      <c r="D19" s="8" t="n">
        <v>310413</v>
      </c>
      <c r="E19" s="8" t="n">
        <v>5267528474</v>
      </c>
      <c r="F19" s="8" t="n">
        <v>3504222891</v>
      </c>
      <c r="G19" s="8" t="n">
        <v>244802419</v>
      </c>
      <c r="H19" s="8" t="n">
        <v>1763305583</v>
      </c>
      <c r="I19" s="0"/>
      <c r="J19" s="0"/>
    </row>
    <row r="20" customFormat="false" ht="11.25" hidden="false" customHeight="false" outlineLevel="0" collapsed="false">
      <c r="A20" s="7" t="s">
        <v>22</v>
      </c>
      <c r="B20" s="8" t="s">
        <v>15</v>
      </c>
      <c r="C20" s="8" t="s">
        <v>15</v>
      </c>
      <c r="D20" s="8" t="s">
        <v>15</v>
      </c>
      <c r="E20" s="8" t="s">
        <v>15</v>
      </c>
      <c r="F20" s="8" t="s">
        <v>15</v>
      </c>
      <c r="G20" s="8" t="s">
        <v>15</v>
      </c>
      <c r="H20" s="8" t="s">
        <v>15</v>
      </c>
      <c r="I20" s="0"/>
      <c r="J20" s="0"/>
    </row>
    <row r="21" customFormat="false" ht="11.25" hidden="false" customHeight="false" outlineLevel="0" collapsed="false">
      <c r="A21" s="7" t="s">
        <v>23</v>
      </c>
      <c r="B21" s="8" t="n">
        <v>4405320</v>
      </c>
      <c r="C21" s="8" t="n">
        <v>17120700</v>
      </c>
      <c r="D21" s="8" t="n">
        <v>4405320</v>
      </c>
      <c r="E21" s="8" t="n">
        <v>17120700</v>
      </c>
      <c r="F21" s="8" t="s">
        <v>15</v>
      </c>
      <c r="G21" s="8" t="s">
        <v>15</v>
      </c>
      <c r="H21" s="8" t="n">
        <v>17120700</v>
      </c>
      <c r="I21" s="0"/>
      <c r="J21" s="0"/>
    </row>
    <row r="22" customFormat="false" ht="11.25" hidden="false" customHeight="false" outlineLevel="0" collapsed="false">
      <c r="A22" s="7" t="s">
        <v>25</v>
      </c>
      <c r="B22" s="8" t="n">
        <v>411834408</v>
      </c>
      <c r="C22" s="8" t="n">
        <v>7963920</v>
      </c>
      <c r="D22" s="8" t="s">
        <v>15</v>
      </c>
      <c r="E22" s="8" t="n">
        <v>419798328</v>
      </c>
      <c r="F22" s="8" t="n">
        <v>250723315</v>
      </c>
      <c r="G22" s="8" t="n">
        <v>17353832</v>
      </c>
      <c r="H22" s="8" t="n">
        <v>169075013</v>
      </c>
      <c r="I22" s="0"/>
      <c r="J22" s="0"/>
    </row>
    <row r="23" customFormat="false" ht="11.25" hidden="false" customHeight="false" outlineLevel="0" collapsed="false">
      <c r="A23" s="7" t="s">
        <v>26</v>
      </c>
      <c r="B23" s="8" t="n">
        <v>19707715511</v>
      </c>
      <c r="C23" s="8" t="n">
        <v>304722569</v>
      </c>
      <c r="D23" s="8" t="n">
        <v>43992159</v>
      </c>
      <c r="E23" s="8" t="n">
        <v>19968445921</v>
      </c>
      <c r="F23" s="8" t="n">
        <v>8552563593</v>
      </c>
      <c r="G23" s="8" t="n">
        <v>425375856</v>
      </c>
      <c r="H23" s="8" t="n">
        <v>11415882328</v>
      </c>
      <c r="I23" s="0"/>
      <c r="J23" s="0"/>
    </row>
    <row r="24" customFormat="false" ht="11.25" hidden="false" customHeight="false" outlineLevel="0" collapsed="false">
      <c r="A24" s="0"/>
      <c r="B24" s="0"/>
      <c r="C24" s="0"/>
      <c r="D24" s="0"/>
      <c r="E24" s="0"/>
      <c r="F24" s="0"/>
      <c r="G24" s="0"/>
      <c r="H24" s="0"/>
      <c r="I24" s="0"/>
      <c r="J24" s="0"/>
    </row>
    <row r="25" customFormat="false" ht="11.25" hidden="false" customHeight="false" outlineLevel="0" collapsed="false">
      <c r="A25" s="0"/>
      <c r="B25" s="0"/>
      <c r="C25" s="0"/>
      <c r="D25" s="0"/>
      <c r="E25" s="0"/>
      <c r="F25" s="0"/>
      <c r="G25" s="0"/>
      <c r="H25" s="0"/>
      <c r="I25" s="0"/>
      <c r="J25" s="0"/>
    </row>
    <row r="26" customFormat="false" ht="11.25" hidden="false" customHeight="false" outlineLevel="0" collapsed="false">
      <c r="A26" s="0"/>
      <c r="B26" s="0"/>
      <c r="C26" s="0"/>
      <c r="D26" s="0"/>
      <c r="E26" s="0"/>
      <c r="F26" s="0"/>
      <c r="G26" s="0"/>
      <c r="H26" s="0"/>
      <c r="I26" s="0"/>
      <c r="J26" s="0"/>
    </row>
    <row r="27" customFormat="false" ht="11.25" hidden="false" customHeight="false" outlineLevel="0" collapsed="false">
      <c r="A27" s="0"/>
      <c r="B27" s="0"/>
      <c r="C27" s="0"/>
      <c r="D27" s="0"/>
      <c r="E27" s="0"/>
      <c r="F27" s="0"/>
      <c r="G27" s="0"/>
      <c r="H27" s="0"/>
      <c r="I27" s="0"/>
      <c r="J27" s="0"/>
    </row>
    <row r="28" customFormat="false" ht="21" hidden="false" customHeight="false" outlineLevel="0" collapsed="false">
      <c r="A28" s="9" t="s">
        <v>27</v>
      </c>
      <c r="B28" s="9"/>
      <c r="C28" s="9"/>
      <c r="D28" s="9"/>
      <c r="E28" s="9"/>
      <c r="F28" s="9"/>
      <c r="G28" s="9"/>
      <c r="H28" s="9"/>
      <c r="I28" s="9"/>
      <c r="J28" s="9"/>
    </row>
    <row r="29" customFormat="false" ht="13.5" hidden="false" customHeight="false" outlineLevel="0" collapsed="false">
      <c r="A29" s="10" t="s">
        <v>1</v>
      </c>
      <c r="B29" s="10"/>
      <c r="C29" s="10"/>
      <c r="D29" s="10"/>
      <c r="E29" s="10"/>
      <c r="F29" s="10"/>
      <c r="G29" s="10"/>
      <c r="H29" s="10"/>
      <c r="I29" s="10"/>
      <c r="J29" s="11" t="s">
        <v>2</v>
      </c>
    </row>
    <row r="30" customFormat="false" ht="13.5" hidden="false" customHeight="false" outlineLevel="0" collapsed="false">
      <c r="A30" s="10" t="s">
        <v>3</v>
      </c>
      <c r="B30" s="10"/>
      <c r="C30" s="10"/>
      <c r="D30" s="10"/>
      <c r="E30" s="10"/>
      <c r="F30" s="10"/>
      <c r="G30" s="10"/>
      <c r="H30" s="10"/>
      <c r="I30" s="10"/>
      <c r="J30" s="10"/>
    </row>
    <row r="31" customFormat="false" ht="13.5" hidden="false" customHeight="false" outlineLevel="0" collapsed="false">
      <c r="A31" s="10"/>
      <c r="B31" s="10"/>
      <c r="C31" s="10"/>
      <c r="D31" s="10"/>
      <c r="E31" s="10"/>
      <c r="F31" s="10"/>
      <c r="G31" s="10"/>
      <c r="H31" s="10"/>
      <c r="I31" s="10"/>
      <c r="J31" s="11" t="s">
        <v>4</v>
      </c>
    </row>
    <row r="32" customFormat="false" ht="22.5" hidden="false" customHeight="false" outlineLevel="0" collapsed="false">
      <c r="A32" s="12" t="s">
        <v>5</v>
      </c>
      <c r="B32" s="13" t="s">
        <v>28</v>
      </c>
      <c r="C32" s="12" t="s">
        <v>29</v>
      </c>
      <c r="D32" s="12" t="s">
        <v>30</v>
      </c>
      <c r="E32" s="12" t="s">
        <v>31</v>
      </c>
      <c r="F32" s="12" t="s">
        <v>32</v>
      </c>
      <c r="G32" s="12" t="s">
        <v>33</v>
      </c>
      <c r="H32" s="12" t="s">
        <v>34</v>
      </c>
      <c r="I32" s="12" t="s">
        <v>35</v>
      </c>
      <c r="J32" s="12" t="s">
        <v>26</v>
      </c>
    </row>
    <row r="33" customFormat="false" ht="11.25" hidden="false" customHeight="false" outlineLevel="0" collapsed="false">
      <c r="A33" s="14" t="s">
        <v>13</v>
      </c>
      <c r="B33" s="15" t="n">
        <v>159034275</v>
      </c>
      <c r="C33" s="15" t="n">
        <v>2886452789</v>
      </c>
      <c r="D33" s="15" t="n">
        <v>103479467</v>
      </c>
      <c r="E33" s="15" t="n">
        <v>77598521</v>
      </c>
      <c r="F33" s="15" t="n">
        <v>861722947</v>
      </c>
      <c r="G33" s="15" t="n">
        <v>502466236</v>
      </c>
      <c r="H33" s="15" t="n">
        <v>1363069383</v>
      </c>
      <c r="I33" s="15" t="n">
        <v>8358974</v>
      </c>
      <c r="J33" s="15" t="n">
        <v>5962182592</v>
      </c>
    </row>
    <row r="34" customFormat="false" ht="11.25" hidden="false" customHeight="false" outlineLevel="0" collapsed="false">
      <c r="A34" s="14" t="s">
        <v>14</v>
      </c>
      <c r="B34" s="15" t="n">
        <v>145587995</v>
      </c>
      <c r="C34" s="15" t="n">
        <v>1690108861</v>
      </c>
      <c r="D34" s="15" t="n">
        <v>101780066</v>
      </c>
      <c r="E34" s="15" t="n">
        <v>2892946</v>
      </c>
      <c r="F34" s="15" t="n">
        <v>100756226</v>
      </c>
      <c r="G34" s="15" t="n">
        <v>485365286</v>
      </c>
      <c r="H34" s="15" t="n">
        <v>1055418648</v>
      </c>
      <c r="I34" s="15" t="n">
        <v>8358974</v>
      </c>
      <c r="J34" s="15" t="n">
        <v>3590269002</v>
      </c>
    </row>
    <row r="35" customFormat="false" ht="11.25" hidden="false" customHeight="false" outlineLevel="0" collapsed="false">
      <c r="A35" s="14" t="s">
        <v>16</v>
      </c>
      <c r="B35" s="15" t="s">
        <v>15</v>
      </c>
      <c r="C35" s="15" t="s">
        <v>15</v>
      </c>
      <c r="D35" s="15" t="s">
        <v>15</v>
      </c>
      <c r="E35" s="15" t="s">
        <v>15</v>
      </c>
      <c r="F35" s="15" t="s">
        <v>15</v>
      </c>
      <c r="G35" s="15" t="s">
        <v>15</v>
      </c>
      <c r="H35" s="15" t="s">
        <v>15</v>
      </c>
      <c r="I35" s="15" t="s">
        <v>15</v>
      </c>
      <c r="J35" s="15" t="s">
        <v>15</v>
      </c>
    </row>
    <row r="36" customFormat="false" ht="11.25" hidden="false" customHeight="false" outlineLevel="0" collapsed="false">
      <c r="A36" s="14" t="s">
        <v>17</v>
      </c>
      <c r="B36" s="15" t="n">
        <v>13446280</v>
      </c>
      <c r="C36" s="15" t="n">
        <v>1181717578</v>
      </c>
      <c r="D36" s="15" t="n">
        <v>1699401</v>
      </c>
      <c r="E36" s="15" t="n">
        <v>2749808</v>
      </c>
      <c r="F36" s="15" t="n">
        <v>759521012</v>
      </c>
      <c r="G36" s="15" t="n">
        <v>14808117</v>
      </c>
      <c r="H36" s="15" t="n">
        <v>305736922</v>
      </c>
      <c r="I36" s="15" t="s">
        <v>15</v>
      </c>
      <c r="J36" s="15" t="n">
        <v>2279679118</v>
      </c>
    </row>
    <row r="37" customFormat="false" ht="11.25" hidden="false" customHeight="false" outlineLevel="0" collapsed="false">
      <c r="A37" s="14" t="s">
        <v>18</v>
      </c>
      <c r="B37" s="15" t="s">
        <v>15</v>
      </c>
      <c r="C37" s="15" t="n">
        <v>14626350</v>
      </c>
      <c r="D37" s="15" t="s">
        <v>15</v>
      </c>
      <c r="E37" s="15" t="n">
        <v>71955767</v>
      </c>
      <c r="F37" s="15" t="n">
        <v>1445709</v>
      </c>
      <c r="G37" s="15" t="n">
        <v>2184833</v>
      </c>
      <c r="H37" s="15" t="n">
        <v>1913813</v>
      </c>
      <c r="I37" s="15" t="s">
        <v>15</v>
      </c>
      <c r="J37" s="15" t="n">
        <v>92126472</v>
      </c>
    </row>
    <row r="38" customFormat="false" ht="11.25" hidden="false" customHeight="false" outlineLevel="0" collapsed="false">
      <c r="A38" s="14" t="s">
        <v>19</v>
      </c>
      <c r="B38" s="15" t="s">
        <v>15</v>
      </c>
      <c r="C38" s="15" t="s">
        <v>15</v>
      </c>
      <c r="D38" s="15" t="s">
        <v>15</v>
      </c>
      <c r="E38" s="15" t="s">
        <v>15</v>
      </c>
      <c r="F38" s="15" t="s">
        <v>15</v>
      </c>
      <c r="G38" s="15" t="s">
        <v>15</v>
      </c>
      <c r="H38" s="15" t="s">
        <v>15</v>
      </c>
      <c r="I38" s="15" t="s">
        <v>15</v>
      </c>
      <c r="J38" s="15" t="s">
        <v>15</v>
      </c>
    </row>
    <row r="39" customFormat="false" ht="11.25" hidden="false" customHeight="false" outlineLevel="0" collapsed="false">
      <c r="A39" s="14" t="s">
        <v>20</v>
      </c>
      <c r="B39" s="15" t="s">
        <v>15</v>
      </c>
      <c r="C39" s="15" t="s">
        <v>15</v>
      </c>
      <c r="D39" s="15" t="s">
        <v>15</v>
      </c>
      <c r="E39" s="15" t="s">
        <v>15</v>
      </c>
      <c r="F39" s="15" t="s">
        <v>15</v>
      </c>
      <c r="G39" s="15" t="s">
        <v>15</v>
      </c>
      <c r="H39" s="15" t="s">
        <v>15</v>
      </c>
      <c r="I39" s="15" t="s">
        <v>15</v>
      </c>
      <c r="J39" s="15" t="s">
        <v>15</v>
      </c>
    </row>
    <row r="40" customFormat="false" ht="11.25" hidden="false" customHeight="false" outlineLevel="0" collapsed="false">
      <c r="A40" s="14" t="s">
        <v>21</v>
      </c>
      <c r="B40" s="15" t="s">
        <v>15</v>
      </c>
      <c r="C40" s="15" t="s">
        <v>15</v>
      </c>
      <c r="D40" s="15" t="s">
        <v>15</v>
      </c>
      <c r="E40" s="15" t="s">
        <v>15</v>
      </c>
      <c r="F40" s="15" t="s">
        <v>15</v>
      </c>
      <c r="G40" s="15" t="s">
        <v>15</v>
      </c>
      <c r="H40" s="15" t="s">
        <v>15</v>
      </c>
      <c r="I40" s="15" t="s">
        <v>15</v>
      </c>
      <c r="J40" s="15" t="s">
        <v>15</v>
      </c>
    </row>
    <row r="41" customFormat="false" ht="11.25" hidden="false" customHeight="false" outlineLevel="0" collapsed="false">
      <c r="A41" s="14" t="s">
        <v>22</v>
      </c>
      <c r="B41" s="15" t="s">
        <v>15</v>
      </c>
      <c r="C41" s="15" t="s">
        <v>15</v>
      </c>
      <c r="D41" s="15" t="s">
        <v>15</v>
      </c>
      <c r="E41" s="15" t="s">
        <v>15</v>
      </c>
      <c r="F41" s="15" t="s">
        <v>15</v>
      </c>
      <c r="G41" s="15" t="s">
        <v>15</v>
      </c>
      <c r="H41" s="15" t="s">
        <v>15</v>
      </c>
      <c r="I41" s="15" t="s">
        <v>15</v>
      </c>
      <c r="J41" s="15" t="s">
        <v>15</v>
      </c>
    </row>
    <row r="42" customFormat="false" ht="11.25" hidden="false" customHeight="false" outlineLevel="0" collapsed="false">
      <c r="A42" s="14" t="s">
        <v>23</v>
      </c>
      <c r="B42" s="15" t="s">
        <v>15</v>
      </c>
      <c r="C42" s="15" t="s">
        <v>15</v>
      </c>
      <c r="D42" s="15" t="s">
        <v>15</v>
      </c>
      <c r="E42" s="15" t="s">
        <v>15</v>
      </c>
      <c r="F42" s="15" t="s">
        <v>15</v>
      </c>
      <c r="G42" s="15" t="n">
        <v>108000</v>
      </c>
      <c r="H42" s="15" t="s">
        <v>15</v>
      </c>
      <c r="I42" s="15" t="s">
        <v>15</v>
      </c>
      <c r="J42" s="15" t="n">
        <v>108000</v>
      </c>
    </row>
    <row r="43" customFormat="false" ht="11.25" hidden="false" customHeight="false" outlineLevel="0" collapsed="false">
      <c r="A43" s="14" t="s">
        <v>24</v>
      </c>
      <c r="B43" s="15" t="n">
        <v>4605413547</v>
      </c>
      <c r="C43" s="15" t="n">
        <v>227277850</v>
      </c>
      <c r="D43" s="15" t="s">
        <v>15</v>
      </c>
      <c r="E43" s="15" t="s">
        <v>15</v>
      </c>
      <c r="F43" s="15" t="n">
        <v>447145011</v>
      </c>
      <c r="G43" s="15" t="n">
        <v>69123</v>
      </c>
      <c r="H43" s="15" t="s">
        <v>15</v>
      </c>
      <c r="I43" s="15" t="n">
        <v>4719192</v>
      </c>
      <c r="J43" s="15" t="n">
        <v>5284624723</v>
      </c>
    </row>
    <row r="44" customFormat="false" ht="11.25" hidden="false" customHeight="false" outlineLevel="0" collapsed="false">
      <c r="A44" s="14" t="s">
        <v>14</v>
      </c>
      <c r="B44" s="15" t="n">
        <v>3257979910</v>
      </c>
      <c r="C44" s="15" t="n">
        <v>224145850</v>
      </c>
      <c r="D44" s="15" t="s">
        <v>15</v>
      </c>
      <c r="E44" s="15" t="s">
        <v>15</v>
      </c>
      <c r="F44" s="15" t="n">
        <v>2653744</v>
      </c>
      <c r="G44" s="15" t="n">
        <v>69123</v>
      </c>
      <c r="H44" s="15" t="s">
        <v>15</v>
      </c>
      <c r="I44" s="15" t="n">
        <v>4719192</v>
      </c>
      <c r="J44" s="15" t="n">
        <v>3489567819</v>
      </c>
    </row>
    <row r="45" customFormat="false" ht="11.25" hidden="false" customHeight="false" outlineLevel="0" collapsed="false">
      <c r="A45" s="14" t="s">
        <v>17</v>
      </c>
      <c r="B45" s="15" t="n">
        <v>14630620</v>
      </c>
      <c r="C45" s="15" t="s">
        <v>15</v>
      </c>
      <c r="D45" s="15" t="s">
        <v>15</v>
      </c>
      <c r="E45" s="15" t="s">
        <v>15</v>
      </c>
      <c r="F45" s="15" t="n">
        <v>1</v>
      </c>
      <c r="G45" s="15" t="s">
        <v>15</v>
      </c>
      <c r="H45" s="15" t="s">
        <v>15</v>
      </c>
      <c r="I45" s="15" t="s">
        <v>15</v>
      </c>
      <c r="J45" s="15" t="n">
        <v>14630621</v>
      </c>
    </row>
    <row r="46" customFormat="false" ht="11.25" hidden="false" customHeight="false" outlineLevel="0" collapsed="false">
      <c r="A46" s="14" t="s">
        <v>18</v>
      </c>
      <c r="B46" s="15" t="n">
        <v>1318814317</v>
      </c>
      <c r="C46" s="15" t="s">
        <v>15</v>
      </c>
      <c r="D46" s="15" t="s">
        <v>15</v>
      </c>
      <c r="E46" s="15" t="s">
        <v>15</v>
      </c>
      <c r="F46" s="15" t="n">
        <v>444491266</v>
      </c>
      <c r="G46" s="15" t="s">
        <v>15</v>
      </c>
      <c r="H46" s="15" t="s">
        <v>15</v>
      </c>
      <c r="I46" s="15" t="s">
        <v>15</v>
      </c>
      <c r="J46" s="15" t="n">
        <v>1763305583</v>
      </c>
    </row>
    <row r="47" customFormat="false" ht="11.25" hidden="false" customHeight="false" outlineLevel="0" collapsed="false">
      <c r="A47" s="14" t="s">
        <v>22</v>
      </c>
      <c r="B47" s="15" t="s">
        <v>15</v>
      </c>
      <c r="C47" s="15" t="s">
        <v>15</v>
      </c>
      <c r="D47" s="15" t="s">
        <v>15</v>
      </c>
      <c r="E47" s="15" t="s">
        <v>15</v>
      </c>
      <c r="F47" s="15" t="s">
        <v>15</v>
      </c>
      <c r="G47" s="15" t="s">
        <v>15</v>
      </c>
      <c r="H47" s="15" t="s">
        <v>15</v>
      </c>
      <c r="I47" s="15" t="s">
        <v>15</v>
      </c>
      <c r="J47" s="15" t="s">
        <v>15</v>
      </c>
    </row>
    <row r="48" customFormat="false" ht="11.25" hidden="false" customHeight="false" outlineLevel="0" collapsed="false">
      <c r="A48" s="14" t="s">
        <v>23</v>
      </c>
      <c r="B48" s="15" t="n">
        <v>13988700</v>
      </c>
      <c r="C48" s="15" t="n">
        <v>3132000</v>
      </c>
      <c r="D48" s="15" t="s">
        <v>15</v>
      </c>
      <c r="E48" s="15" t="s">
        <v>15</v>
      </c>
      <c r="F48" s="15" t="s">
        <v>15</v>
      </c>
      <c r="G48" s="15" t="s">
        <v>15</v>
      </c>
      <c r="H48" s="15" t="s">
        <v>15</v>
      </c>
      <c r="I48" s="15" t="s">
        <v>15</v>
      </c>
      <c r="J48" s="15" t="n">
        <v>17120700</v>
      </c>
    </row>
    <row r="49" customFormat="false" ht="11.25" hidden="false" customHeight="false" outlineLevel="0" collapsed="false">
      <c r="A49" s="14" t="s">
        <v>25</v>
      </c>
      <c r="B49" s="15" t="n">
        <v>13045322</v>
      </c>
      <c r="C49" s="15" t="n">
        <v>17365768</v>
      </c>
      <c r="D49" s="15" t="n">
        <v>2</v>
      </c>
      <c r="E49" s="15" t="n">
        <v>2572205</v>
      </c>
      <c r="F49" s="15" t="n">
        <v>88837901</v>
      </c>
      <c r="G49" s="15" t="n">
        <v>648289</v>
      </c>
      <c r="H49" s="15" t="n">
        <v>46605526</v>
      </c>
      <c r="I49" s="15" t="s">
        <v>15</v>
      </c>
      <c r="J49" s="15" t="n">
        <v>169075013</v>
      </c>
    </row>
    <row r="50" customFormat="false" ht="11.25" hidden="false" customHeight="false" outlineLevel="0" collapsed="false">
      <c r="A50" s="14" t="s">
        <v>26</v>
      </c>
      <c r="B50" s="15" t="n">
        <v>4777493144</v>
      </c>
      <c r="C50" s="15" t="n">
        <v>3131096407</v>
      </c>
      <c r="D50" s="15" t="n">
        <v>103479469</v>
      </c>
      <c r="E50" s="15" t="n">
        <v>80170726</v>
      </c>
      <c r="F50" s="15" t="n">
        <v>1397705859</v>
      </c>
      <c r="G50" s="15" t="n">
        <v>503183648</v>
      </c>
      <c r="H50" s="15" t="n">
        <v>1409674909</v>
      </c>
      <c r="I50" s="15" t="n">
        <v>13078166</v>
      </c>
      <c r="J50" s="15" t="n">
        <v>11415882328</v>
      </c>
    </row>
  </sheetData>
  <mergeCells count="2">
    <mergeCell ref="A1:H1"/>
    <mergeCell ref="A28:J28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F3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6" width="17.3522267206478"/>
    <col collapsed="false" hidden="false" max="2" min="2" style="16" width="22.3886639676113"/>
    <col collapsed="false" hidden="false" max="3" min="3" style="16" width="14.1417004048583"/>
    <col collapsed="false" hidden="false" max="5" min="4" style="16" width="17.8906882591093"/>
    <col collapsed="false" hidden="false" max="6" min="6" style="16" width="14.8906882591093"/>
    <col collapsed="false" hidden="false" max="10" min="7" style="16" width="9"/>
    <col collapsed="false" hidden="false" max="11" min="11" style="16" width="10.8178137651822"/>
    <col collapsed="false" hidden="false" max="1025" min="12" style="16" width="9"/>
  </cols>
  <sheetData>
    <row r="1" customFormat="false" ht="23.25" hidden="false" customHeight="false" outlineLevel="0" collapsed="false">
      <c r="A1" s="17" t="s">
        <v>197</v>
      </c>
      <c r="B1" s="0"/>
      <c r="C1" s="0"/>
      <c r="D1" s="0"/>
      <c r="E1" s="0"/>
      <c r="F1" s="0"/>
    </row>
    <row r="2" customFormat="false" ht="14.25" hidden="false" customHeight="false" outlineLevel="0" collapsed="false">
      <c r="A2" s="18" t="s">
        <v>37</v>
      </c>
      <c r="B2" s="0"/>
      <c r="C2" s="0"/>
      <c r="D2" s="0"/>
      <c r="E2" s="0"/>
      <c r="F2" s="0"/>
    </row>
    <row r="3" customFormat="false" ht="14.25" hidden="false" customHeight="false" outlineLevel="0" collapsed="false">
      <c r="A3" s="18" t="s">
        <v>38</v>
      </c>
      <c r="B3" s="0"/>
      <c r="C3" s="0"/>
      <c r="D3" s="0"/>
      <c r="E3" s="0"/>
      <c r="F3" s="0"/>
    </row>
    <row r="4" customFormat="false" ht="14.25" hidden="false" customHeight="false" outlineLevel="0" collapsed="false">
      <c r="A4" s="0"/>
      <c r="B4" s="0"/>
      <c r="C4" s="0"/>
      <c r="D4" s="0"/>
      <c r="E4" s="20" t="s">
        <v>40</v>
      </c>
      <c r="F4" s="0"/>
    </row>
    <row r="5" customFormat="false" ht="22.5" hidden="false" customHeight="true" outlineLevel="0" collapsed="false">
      <c r="A5" s="21" t="s">
        <v>198</v>
      </c>
      <c r="B5" s="21" t="s">
        <v>5</v>
      </c>
      <c r="C5" s="21" t="s">
        <v>199</v>
      </c>
      <c r="D5" s="21"/>
      <c r="E5" s="21" t="s">
        <v>173</v>
      </c>
      <c r="F5" s="71"/>
    </row>
    <row r="6" customFormat="false" ht="22.5" hidden="false" customHeight="true" outlineLevel="0" collapsed="false">
      <c r="A6" s="26" t="s">
        <v>200</v>
      </c>
      <c r="B6" s="69" t="s">
        <v>201</v>
      </c>
      <c r="C6" s="31" t="s">
        <v>202</v>
      </c>
      <c r="D6" s="31" t="s">
        <v>202</v>
      </c>
      <c r="E6" s="72" t="n">
        <v>1529167785</v>
      </c>
      <c r="F6" s="73"/>
    </row>
    <row r="7" customFormat="false" ht="22.5" hidden="false" customHeight="true" outlineLevel="0" collapsed="false">
      <c r="A7" s="26"/>
      <c r="B7" s="69"/>
      <c r="C7" s="31" t="s">
        <v>203</v>
      </c>
      <c r="D7" s="31" t="s">
        <v>203</v>
      </c>
      <c r="E7" s="72" t="n">
        <v>27892000</v>
      </c>
      <c r="F7" s="74"/>
    </row>
    <row r="8" customFormat="false" ht="22.5" hidden="false" customHeight="true" outlineLevel="0" collapsed="false">
      <c r="A8" s="26"/>
      <c r="B8" s="69"/>
      <c r="C8" s="31" t="s">
        <v>204</v>
      </c>
      <c r="D8" s="31" t="s">
        <v>204</v>
      </c>
      <c r="E8" s="72" t="n">
        <v>2863000</v>
      </c>
      <c r="F8" s="74"/>
    </row>
    <row r="9" customFormat="false" ht="22.5" hidden="false" customHeight="true" outlineLevel="0" collapsed="false">
      <c r="A9" s="26"/>
      <c r="B9" s="69"/>
      <c r="C9" s="31" t="s">
        <v>205</v>
      </c>
      <c r="D9" s="31" t="s">
        <v>205</v>
      </c>
      <c r="E9" s="72" t="n">
        <v>5928000</v>
      </c>
      <c r="F9" s="74"/>
    </row>
    <row r="10" customFormat="false" ht="22.5" hidden="false" customHeight="true" outlineLevel="0" collapsed="false">
      <c r="A10" s="26"/>
      <c r="B10" s="69"/>
      <c r="C10" s="31" t="s">
        <v>206</v>
      </c>
      <c r="D10" s="31" t="s">
        <v>206</v>
      </c>
      <c r="E10" s="72" t="n">
        <v>4797000</v>
      </c>
      <c r="F10" s="74"/>
    </row>
    <row r="11" customFormat="false" ht="22.5" hidden="false" customHeight="true" outlineLevel="0" collapsed="false">
      <c r="A11" s="26"/>
      <c r="B11" s="69"/>
      <c r="C11" s="31" t="s">
        <v>207</v>
      </c>
      <c r="D11" s="31" t="s">
        <v>207</v>
      </c>
      <c r="E11" s="72" t="n">
        <v>209636000</v>
      </c>
      <c r="F11" s="0"/>
    </row>
    <row r="12" customFormat="false" ht="22.5" hidden="false" customHeight="true" outlineLevel="0" collapsed="false">
      <c r="A12" s="26"/>
      <c r="B12" s="69"/>
      <c r="C12" s="31" t="s">
        <v>208</v>
      </c>
      <c r="D12" s="31" t="s">
        <v>208</v>
      </c>
      <c r="E12" s="72" t="n">
        <v>8144000</v>
      </c>
      <c r="F12" s="0"/>
    </row>
    <row r="13" customFormat="false" ht="22.5" hidden="false" customHeight="true" outlineLevel="0" collapsed="false">
      <c r="A13" s="26"/>
      <c r="B13" s="69"/>
      <c r="C13" s="31" t="s">
        <v>209</v>
      </c>
      <c r="D13" s="31" t="s">
        <v>209</v>
      </c>
      <c r="E13" s="72" t="n">
        <v>12224000</v>
      </c>
      <c r="F13" s="0"/>
    </row>
    <row r="14" customFormat="false" ht="22.5" hidden="false" customHeight="true" outlineLevel="0" collapsed="false">
      <c r="A14" s="26"/>
      <c r="B14" s="69"/>
      <c r="C14" s="31" t="s">
        <v>210</v>
      </c>
      <c r="D14" s="31" t="s">
        <v>210</v>
      </c>
      <c r="E14" s="72" t="n">
        <v>1074534000</v>
      </c>
      <c r="F14" s="0"/>
    </row>
    <row r="15" customFormat="false" ht="22.5" hidden="false" customHeight="true" outlineLevel="0" collapsed="false">
      <c r="A15" s="26"/>
      <c r="B15" s="69"/>
      <c r="C15" s="31" t="s">
        <v>211</v>
      </c>
      <c r="D15" s="31" t="s">
        <v>211</v>
      </c>
      <c r="E15" s="72" t="n">
        <v>930000</v>
      </c>
      <c r="F15" s="0"/>
    </row>
    <row r="16" customFormat="false" ht="22.5" hidden="false" customHeight="true" outlineLevel="0" collapsed="false">
      <c r="A16" s="26"/>
      <c r="B16" s="69"/>
      <c r="C16" s="31" t="s">
        <v>212</v>
      </c>
      <c r="D16" s="31" t="s">
        <v>212</v>
      </c>
      <c r="E16" s="72" t="n">
        <v>73966100</v>
      </c>
      <c r="F16" s="0"/>
    </row>
    <row r="17" customFormat="false" ht="22.5" hidden="false" customHeight="true" outlineLevel="0" collapsed="false">
      <c r="A17" s="26"/>
      <c r="B17" s="69"/>
      <c r="C17" s="31" t="s">
        <v>213</v>
      </c>
      <c r="D17" s="31" t="s">
        <v>213</v>
      </c>
      <c r="E17" s="72" t="n">
        <v>18955871</v>
      </c>
      <c r="F17" s="0"/>
    </row>
    <row r="18" customFormat="false" ht="22.5" hidden="false" customHeight="true" outlineLevel="0" collapsed="false">
      <c r="A18" s="26"/>
      <c r="B18" s="69"/>
      <c r="C18" s="31" t="s">
        <v>214</v>
      </c>
      <c r="D18" s="31" t="s">
        <v>214</v>
      </c>
      <c r="E18" s="72" t="n">
        <v>0</v>
      </c>
      <c r="F18" s="0"/>
    </row>
    <row r="19" customFormat="false" ht="18" hidden="false" customHeight="true" outlineLevel="0" collapsed="false">
      <c r="A19" s="26"/>
      <c r="B19" s="69"/>
      <c r="C19" s="69" t="s">
        <v>109</v>
      </c>
      <c r="D19" s="69"/>
      <c r="E19" s="72" t="n">
        <f aca="false">SUM(E6:E18)</f>
        <v>2969037756</v>
      </c>
      <c r="F19" s="75"/>
    </row>
    <row r="20" customFormat="false" ht="18" hidden="false" customHeight="true" outlineLevel="0" collapsed="false">
      <c r="A20" s="26"/>
      <c r="B20" s="69" t="s">
        <v>215</v>
      </c>
      <c r="C20" s="76" t="s">
        <v>216</v>
      </c>
      <c r="D20" s="31" t="s">
        <v>217</v>
      </c>
      <c r="E20" s="52" t="n">
        <v>77321000</v>
      </c>
      <c r="F20" s="0"/>
    </row>
    <row r="21" customFormat="false" ht="18" hidden="false" customHeight="true" outlineLevel="0" collapsed="false">
      <c r="A21" s="26"/>
      <c r="B21" s="69"/>
      <c r="C21" s="69"/>
      <c r="D21" s="31" t="s">
        <v>218</v>
      </c>
      <c r="E21" s="52" t="n">
        <v>3777000</v>
      </c>
      <c r="F21" s="0"/>
    </row>
    <row r="22" customFormat="false" ht="18" hidden="false" customHeight="true" outlineLevel="0" collapsed="false">
      <c r="A22" s="26"/>
      <c r="B22" s="69"/>
      <c r="C22" s="69"/>
      <c r="D22" s="31"/>
      <c r="E22" s="52"/>
      <c r="F22" s="0"/>
    </row>
    <row r="23" customFormat="false" ht="18" hidden="false" customHeight="true" outlineLevel="0" collapsed="false">
      <c r="A23" s="26"/>
      <c r="B23" s="69"/>
      <c r="C23" s="69"/>
      <c r="D23" s="31"/>
      <c r="E23" s="52"/>
      <c r="F23" s="0"/>
    </row>
    <row r="24" customFormat="false" ht="18" hidden="false" customHeight="true" outlineLevel="0" collapsed="false">
      <c r="A24" s="26"/>
      <c r="B24" s="69"/>
      <c r="C24" s="69"/>
      <c r="D24" s="69" t="s">
        <v>185</v>
      </c>
      <c r="E24" s="52" t="n">
        <f aca="false">SUM(E20:E23)</f>
        <v>81098000</v>
      </c>
      <c r="F24" s="0"/>
    </row>
    <row r="25" customFormat="false" ht="18" hidden="false" customHeight="true" outlineLevel="0" collapsed="false">
      <c r="A25" s="26"/>
      <c r="B25" s="69"/>
      <c r="C25" s="76" t="s">
        <v>219</v>
      </c>
      <c r="D25" s="31" t="s">
        <v>217</v>
      </c>
      <c r="E25" s="52" t="n">
        <v>424882733</v>
      </c>
      <c r="F25" s="0"/>
    </row>
    <row r="26" customFormat="false" ht="18" hidden="false" customHeight="true" outlineLevel="0" collapsed="false">
      <c r="A26" s="26"/>
      <c r="B26" s="69"/>
      <c r="C26" s="69"/>
      <c r="D26" s="31" t="s">
        <v>218</v>
      </c>
      <c r="E26" s="52" t="n">
        <v>298631144</v>
      </c>
      <c r="F26" s="0"/>
    </row>
    <row r="27" customFormat="false" ht="18" hidden="false" customHeight="true" outlineLevel="0" collapsed="false">
      <c r="A27" s="26"/>
      <c r="B27" s="69"/>
      <c r="C27" s="69"/>
      <c r="D27" s="31"/>
      <c r="E27" s="52"/>
      <c r="F27" s="0"/>
    </row>
    <row r="28" customFormat="false" ht="18" hidden="false" customHeight="true" outlineLevel="0" collapsed="false">
      <c r="A28" s="26"/>
      <c r="B28" s="69"/>
      <c r="C28" s="69"/>
      <c r="D28" s="31"/>
      <c r="E28" s="52"/>
      <c r="F28" s="0"/>
    </row>
    <row r="29" customFormat="false" ht="18" hidden="false" customHeight="true" outlineLevel="0" collapsed="false">
      <c r="A29" s="26"/>
      <c r="B29" s="69"/>
      <c r="C29" s="69"/>
      <c r="D29" s="69" t="s">
        <v>185</v>
      </c>
      <c r="E29" s="52" t="n">
        <f aca="false">SUM(E25:E28)</f>
        <v>723513877</v>
      </c>
      <c r="F29" s="0"/>
    </row>
    <row r="30" customFormat="false" ht="18" hidden="false" customHeight="true" outlineLevel="0" collapsed="false">
      <c r="A30" s="26"/>
      <c r="B30" s="69"/>
      <c r="C30" s="69" t="s">
        <v>109</v>
      </c>
      <c r="D30" s="69"/>
      <c r="E30" s="52" t="n">
        <f aca="false">E24+E29</f>
        <v>804611877</v>
      </c>
      <c r="F30" s="0"/>
    </row>
    <row r="31" customFormat="false" ht="18" hidden="false" customHeight="true" outlineLevel="0" collapsed="false">
      <c r="A31" s="26"/>
      <c r="B31" s="69" t="s">
        <v>26</v>
      </c>
      <c r="C31" s="69"/>
      <c r="D31" s="69"/>
      <c r="E31" s="52" t="n">
        <f aca="false">E19+E30</f>
        <v>3773649633</v>
      </c>
      <c r="F31" s="0"/>
    </row>
    <row r="32" customFormat="false" ht="14.25" hidden="false" customHeight="false" outlineLevel="0" collapsed="false"/>
  </sheetData>
  <mergeCells count="22">
    <mergeCell ref="C5:D5"/>
    <mergeCell ref="A6:A31"/>
    <mergeCell ref="B6:B19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0:B30"/>
    <mergeCell ref="C20:C24"/>
    <mergeCell ref="C25:C29"/>
    <mergeCell ref="C30:D30"/>
    <mergeCell ref="B31:D31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25"/>
  <cols>
    <col collapsed="false" hidden="false" max="1" min="1" style="3" width="23.4574898785425"/>
    <col collapsed="false" hidden="false" max="6" min="2" style="3" width="20.995951417004"/>
    <col collapsed="false" hidden="false" max="7" min="7" style="3" width="14.4615384615385"/>
    <col collapsed="false" hidden="false" max="1025" min="8" style="3" width="8.89068825910931"/>
  </cols>
  <sheetData>
    <row r="1" customFormat="false" ht="20.25" hidden="false" customHeight="true" outlineLevel="0" collapsed="false">
      <c r="A1" s="2" t="s">
        <v>220</v>
      </c>
      <c r="B1" s="2"/>
      <c r="C1" s="2"/>
      <c r="D1" s="2"/>
      <c r="E1" s="2"/>
      <c r="F1" s="2"/>
      <c r="G1" s="0"/>
    </row>
    <row r="2" customFormat="false" ht="20.25" hidden="false" customHeight="true" outlineLevel="0" collapsed="false">
      <c r="A2" s="77" t="s">
        <v>1</v>
      </c>
      <c r="B2" s="77"/>
      <c r="C2" s="77"/>
      <c r="D2" s="77"/>
      <c r="E2" s="77"/>
      <c r="F2" s="78" t="s">
        <v>2</v>
      </c>
      <c r="G2" s="0"/>
    </row>
    <row r="3" customFormat="false" ht="20.25" hidden="false" customHeight="true" outlineLevel="0" collapsed="false">
      <c r="A3" s="77" t="s">
        <v>3</v>
      </c>
      <c r="B3" s="77"/>
      <c r="C3" s="77"/>
      <c r="D3" s="77"/>
      <c r="E3" s="77"/>
      <c r="F3" s="78" t="s">
        <v>4</v>
      </c>
      <c r="G3" s="0"/>
    </row>
    <row r="4" customFormat="false" ht="20.25" hidden="false" customHeight="true" outlineLevel="0" collapsed="false">
      <c r="A4" s="79" t="s">
        <v>5</v>
      </c>
      <c r="B4" s="80" t="s">
        <v>173</v>
      </c>
      <c r="C4" s="81" t="s">
        <v>221</v>
      </c>
      <c r="D4" s="81"/>
      <c r="E4" s="81"/>
      <c r="F4" s="81"/>
      <c r="G4" s="0"/>
    </row>
    <row r="5" customFormat="false" ht="20.25" hidden="false" customHeight="true" outlineLevel="0" collapsed="false">
      <c r="A5" s="79"/>
      <c r="B5" s="80"/>
      <c r="C5" s="80" t="s">
        <v>215</v>
      </c>
      <c r="D5" s="80" t="s">
        <v>222</v>
      </c>
      <c r="E5" s="80" t="s">
        <v>201</v>
      </c>
      <c r="F5" s="80" t="s">
        <v>35</v>
      </c>
      <c r="G5" s="0"/>
    </row>
    <row r="6" customFormat="false" ht="20.25" hidden="false" customHeight="true" outlineLevel="0" collapsed="false">
      <c r="A6" s="79"/>
      <c r="B6" s="80"/>
      <c r="C6" s="80"/>
      <c r="D6" s="80"/>
      <c r="E6" s="80"/>
      <c r="F6" s="80"/>
      <c r="G6" s="0"/>
    </row>
    <row r="7" customFormat="false" ht="20.25" hidden="false" customHeight="true" outlineLevel="0" collapsed="false">
      <c r="A7" s="82" t="s">
        <v>223</v>
      </c>
      <c r="B7" s="83" t="n">
        <v>3932965081</v>
      </c>
      <c r="C7" s="83" t="n">
        <v>736193280</v>
      </c>
      <c r="D7" s="83" t="n">
        <v>235416070</v>
      </c>
      <c r="E7" s="83" t="n">
        <v>2489400467</v>
      </c>
      <c r="F7" s="83" t="n">
        <f aca="false">41332846+959010+427174330+2489078</f>
        <v>471955264</v>
      </c>
      <c r="G7" s="1"/>
    </row>
    <row r="8" customFormat="false" ht="20.25" hidden="false" customHeight="true" outlineLevel="0" collapsed="false">
      <c r="A8" s="82" t="s">
        <v>224</v>
      </c>
      <c r="B8" s="83" t="n">
        <v>265088638</v>
      </c>
      <c r="C8" s="83" t="n">
        <v>68418597</v>
      </c>
      <c r="D8" s="83" t="n">
        <v>138221930</v>
      </c>
      <c r="E8" s="83" t="n">
        <v>58448111</v>
      </c>
      <c r="F8" s="83" t="n">
        <v>0</v>
      </c>
      <c r="G8" s="1"/>
    </row>
    <row r="9" customFormat="false" ht="20.25" hidden="false" customHeight="true" outlineLevel="0" collapsed="false">
      <c r="A9" s="82" t="s">
        <v>225</v>
      </c>
      <c r="B9" s="83" t="n">
        <v>248653221</v>
      </c>
      <c r="C9" s="84" t="n">
        <v>0</v>
      </c>
      <c r="D9" s="84" t="n">
        <v>0</v>
      </c>
      <c r="E9" s="83" t="n">
        <v>248653221</v>
      </c>
      <c r="F9" s="83" t="n">
        <v>0</v>
      </c>
      <c r="G9" s="1"/>
    </row>
    <row r="10" customFormat="false" ht="20.25" hidden="false" customHeight="true" outlineLevel="0" collapsed="false">
      <c r="A10" s="82" t="s">
        <v>35</v>
      </c>
      <c r="B10" s="83" t="n">
        <v>0</v>
      </c>
      <c r="C10" s="83" t="n">
        <v>0</v>
      </c>
      <c r="D10" s="83" t="n">
        <v>0</v>
      </c>
      <c r="E10" s="83" t="n">
        <v>0</v>
      </c>
      <c r="F10" s="83" t="n">
        <v>0</v>
      </c>
      <c r="G10" s="1"/>
    </row>
    <row r="11" customFormat="false" ht="20.25" hidden="false" customHeight="true" outlineLevel="0" collapsed="false">
      <c r="A11" s="85" t="s">
        <v>26</v>
      </c>
      <c r="B11" s="83" t="n">
        <v>4446706940</v>
      </c>
      <c r="C11" s="83" t="n">
        <f aca="false">SUM(C7:C10)</f>
        <v>804611877</v>
      </c>
      <c r="D11" s="83" t="n">
        <f aca="false">SUM(D7:D10)</f>
        <v>373638000</v>
      </c>
      <c r="E11" s="83" t="n">
        <f aca="false">SUM(E7:E10)</f>
        <v>2796501799</v>
      </c>
      <c r="F11" s="83" t="n">
        <v>471955264</v>
      </c>
      <c r="G11" s="1"/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rintOptions headings="false" gridLines="false" gridLinesSet="true" horizontalCentered="true" verticalCentered="false"/>
  <pageMargins left="0.388888888888889" right="0.388888888888889" top="0.388888888888889" bottom="0.388888888888889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6" width="39.4210526315789"/>
    <col collapsed="false" hidden="false" max="2" min="2" style="16" width="64.2712550607287"/>
    <col collapsed="false" hidden="false" max="1025" min="3" style="16" width="9"/>
  </cols>
  <sheetData>
    <row r="1" customFormat="false" ht="23.25" hidden="false" customHeight="false" outlineLevel="0" collapsed="false">
      <c r="A1" s="17" t="s">
        <v>226</v>
      </c>
      <c r="B1" s="0"/>
    </row>
    <row r="2" customFormat="false" ht="14.25" hidden="false" customHeight="false" outlineLevel="0" collapsed="false">
      <c r="A2" s="18" t="s">
        <v>37</v>
      </c>
      <c r="B2" s="0"/>
    </row>
    <row r="3" customFormat="false" ht="14.25" hidden="false" customHeight="false" outlineLevel="0" collapsed="false">
      <c r="A3" s="18" t="s">
        <v>38</v>
      </c>
      <c r="B3" s="0"/>
    </row>
    <row r="4" customFormat="false" ht="14.25" hidden="false" customHeight="false" outlineLevel="0" collapsed="false">
      <c r="A4" s="0"/>
      <c r="B4" s="20" t="s">
        <v>40</v>
      </c>
    </row>
    <row r="5" customFormat="false" ht="22.5" hidden="false" customHeight="true" outlineLevel="0" collapsed="false">
      <c r="A5" s="21" t="s">
        <v>79</v>
      </c>
      <c r="B5" s="21" t="s">
        <v>164</v>
      </c>
    </row>
    <row r="6" customFormat="false" ht="18" hidden="false" customHeight="true" outlineLevel="0" collapsed="false">
      <c r="A6" s="14" t="s">
        <v>80</v>
      </c>
      <c r="B6" s="27" t="n">
        <v>399107416</v>
      </c>
    </row>
    <row r="7" customFormat="false" ht="18" hidden="false" customHeight="true" outlineLevel="0" collapsed="false">
      <c r="A7" s="14"/>
      <c r="B7" s="27"/>
    </row>
    <row r="8" customFormat="false" ht="18" hidden="false" customHeight="true" outlineLevel="0" collapsed="false">
      <c r="A8" s="26" t="s">
        <v>26</v>
      </c>
      <c r="B8" s="26"/>
    </row>
  </sheetData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6" width="31.0647773279352"/>
    <col collapsed="false" hidden="false" max="11" min="2" style="16" width="17.7813765182186"/>
    <col collapsed="false" hidden="false" max="1025" min="12" style="16" width="9"/>
  </cols>
  <sheetData>
    <row r="1" customFormat="false" ht="23.25" hidden="false" customHeight="false" outlineLevel="0" collapsed="false">
      <c r="A1" s="17" t="s">
        <v>36</v>
      </c>
      <c r="B1" s="0"/>
      <c r="C1" s="0"/>
      <c r="D1" s="0"/>
      <c r="E1" s="0"/>
      <c r="F1" s="0"/>
      <c r="G1" s="0"/>
      <c r="H1" s="0"/>
      <c r="I1" s="0"/>
      <c r="J1" s="0"/>
      <c r="K1" s="0"/>
    </row>
    <row r="2" customFormat="false" ht="14.25" hidden="false" customHeight="false" outlineLevel="0" collapsed="false">
      <c r="A2" s="18" t="s">
        <v>37</v>
      </c>
      <c r="B2" s="0"/>
      <c r="C2" s="0"/>
      <c r="D2" s="0"/>
      <c r="E2" s="0"/>
      <c r="F2" s="0"/>
      <c r="G2" s="0"/>
      <c r="H2" s="0"/>
      <c r="I2" s="0"/>
      <c r="J2" s="0"/>
      <c r="K2" s="0"/>
    </row>
    <row r="3" customFormat="false" ht="14.25" hidden="false" customHeight="false" outlineLevel="0" collapsed="false">
      <c r="A3" s="18" t="s">
        <v>38</v>
      </c>
      <c r="B3" s="0"/>
      <c r="C3" s="0"/>
      <c r="D3" s="0"/>
      <c r="E3" s="0"/>
      <c r="F3" s="0"/>
      <c r="G3" s="0"/>
      <c r="H3" s="0"/>
      <c r="I3" s="0"/>
      <c r="J3" s="0"/>
      <c r="K3" s="0"/>
    </row>
    <row r="4" customFormat="false" ht="13.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</row>
    <row r="5" customFormat="false" ht="15" hidden="false" customHeight="false" outlineLevel="0" collapsed="false">
      <c r="A5" s="19" t="s">
        <v>39</v>
      </c>
      <c r="B5" s="0"/>
      <c r="C5" s="0"/>
      <c r="D5" s="0"/>
      <c r="E5" s="0"/>
      <c r="F5" s="0"/>
      <c r="G5" s="0"/>
      <c r="H5" s="20" t="s">
        <v>40</v>
      </c>
      <c r="I5" s="0"/>
      <c r="J5" s="0"/>
      <c r="K5" s="0"/>
    </row>
    <row r="6" customFormat="false" ht="37.5" hidden="false" customHeight="true" outlineLevel="0" collapsed="false">
      <c r="A6" s="21" t="s">
        <v>41</v>
      </c>
      <c r="B6" s="22" t="s">
        <v>42</v>
      </c>
      <c r="C6" s="22" t="s">
        <v>43</v>
      </c>
      <c r="D6" s="22" t="s">
        <v>44</v>
      </c>
      <c r="E6" s="22" t="s">
        <v>45</v>
      </c>
      <c r="F6" s="22" t="s">
        <v>46</v>
      </c>
      <c r="G6" s="22" t="s">
        <v>47</v>
      </c>
      <c r="H6" s="23" t="s">
        <v>48</v>
      </c>
      <c r="I6" s="0"/>
      <c r="J6" s="0"/>
      <c r="K6" s="0"/>
    </row>
    <row r="7" customFormat="false" ht="18" hidden="false" customHeight="true" outlineLevel="0" collapsed="false">
      <c r="A7" s="24" t="s">
        <v>15</v>
      </c>
      <c r="B7" s="25"/>
      <c r="C7" s="25"/>
      <c r="D7" s="25" t="n">
        <f aca="false">B7*C7</f>
        <v>0</v>
      </c>
      <c r="E7" s="25"/>
      <c r="F7" s="25" t="n">
        <f aca="false">B7*E7</f>
        <v>0</v>
      </c>
      <c r="G7" s="25" t="n">
        <f aca="false">D7-F7</f>
        <v>0</v>
      </c>
      <c r="H7" s="25"/>
      <c r="I7" s="0"/>
      <c r="J7" s="0"/>
      <c r="K7" s="0"/>
    </row>
    <row r="8" customFormat="false" ht="18" hidden="false" customHeight="true" outlineLevel="0" collapsed="false">
      <c r="A8" s="26" t="s">
        <v>26</v>
      </c>
      <c r="B8" s="27" t="n">
        <f aca="false">SUM(B7:B7)</f>
        <v>0</v>
      </c>
      <c r="C8" s="27" t="n">
        <f aca="false">SUM(C7:C7)</f>
        <v>0</v>
      </c>
      <c r="D8" s="27" t="n">
        <f aca="false">SUM(D7:D7)</f>
        <v>0</v>
      </c>
      <c r="E8" s="27" t="n">
        <f aca="false">SUM(E7:E7)</f>
        <v>0</v>
      </c>
      <c r="F8" s="27" t="n">
        <f aca="false">SUM(F7:F7)</f>
        <v>0</v>
      </c>
      <c r="G8" s="27" t="n">
        <f aca="false">SUM(G7:G7)</f>
        <v>0</v>
      </c>
      <c r="H8" s="27" t="n">
        <f aca="false">SUM(H7:H7)</f>
        <v>0</v>
      </c>
      <c r="I8" s="0"/>
      <c r="J8" s="0"/>
      <c r="K8" s="0"/>
    </row>
    <row r="9" customFormat="false" ht="13.5" hidden="false" customHeight="fals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</row>
    <row r="10" customFormat="false" ht="15" hidden="false" customHeight="false" outlineLevel="0" collapsed="false">
      <c r="A10" s="19" t="s">
        <v>49</v>
      </c>
      <c r="B10" s="0"/>
      <c r="C10" s="0"/>
      <c r="D10" s="0"/>
      <c r="E10" s="0"/>
      <c r="F10" s="0"/>
      <c r="G10" s="0"/>
      <c r="H10" s="0"/>
      <c r="I10" s="0"/>
      <c r="J10" s="20" t="s">
        <v>40</v>
      </c>
      <c r="K10" s="0"/>
    </row>
    <row r="11" customFormat="false" ht="37.5" hidden="false" customHeight="true" outlineLevel="0" collapsed="false">
      <c r="A11" s="21" t="s">
        <v>50</v>
      </c>
      <c r="B11" s="22" t="s">
        <v>51</v>
      </c>
      <c r="C11" s="22" t="s">
        <v>52</v>
      </c>
      <c r="D11" s="22" t="s">
        <v>53</v>
      </c>
      <c r="E11" s="22" t="s">
        <v>54</v>
      </c>
      <c r="F11" s="22" t="s">
        <v>55</v>
      </c>
      <c r="G11" s="22" t="s">
        <v>56</v>
      </c>
      <c r="H11" s="22" t="s">
        <v>57</v>
      </c>
      <c r="I11" s="22" t="s">
        <v>58</v>
      </c>
      <c r="J11" s="23" t="s">
        <v>48</v>
      </c>
      <c r="K11" s="0"/>
    </row>
    <row r="12" customFormat="false" ht="18" hidden="false" customHeight="true" outlineLevel="0" collapsed="false">
      <c r="A12" s="14" t="s">
        <v>59</v>
      </c>
      <c r="B12" s="27" t="n">
        <v>203000000</v>
      </c>
      <c r="C12" s="25" t="n">
        <v>337727579</v>
      </c>
      <c r="D12" s="25" t="n">
        <v>5222703</v>
      </c>
      <c r="E12" s="25" t="n">
        <f aca="false">C12-D12</f>
        <v>332504876</v>
      </c>
      <c r="F12" s="25" t="n">
        <v>203000000</v>
      </c>
      <c r="G12" s="28" t="n">
        <f aca="false">B12/F12</f>
        <v>1</v>
      </c>
      <c r="H12" s="29" t="n">
        <f aca="false">+E12*G12</f>
        <v>332504876</v>
      </c>
      <c r="I12" s="29" t="n">
        <f aca="false">IF(OR((1-(H12/J12))&gt;0.3,H12&lt;0),IF(H12&gt;0,J12-H12,J12),0)</f>
        <v>0</v>
      </c>
      <c r="J12" s="25" t="n">
        <v>203000000</v>
      </c>
      <c r="K12" s="0"/>
    </row>
    <row r="13" customFormat="false" ht="18" hidden="false" customHeight="true" outlineLevel="0" collapsed="false">
      <c r="A13" s="14" t="s">
        <v>60</v>
      </c>
      <c r="B13" s="27" t="n">
        <v>10000000</v>
      </c>
      <c r="C13" s="25" t="n">
        <v>26292990</v>
      </c>
      <c r="D13" s="25" t="n">
        <v>13354009</v>
      </c>
      <c r="E13" s="25" t="n">
        <f aca="false">C13-D13</f>
        <v>12938981</v>
      </c>
      <c r="F13" s="25" t="n">
        <v>10000000</v>
      </c>
      <c r="G13" s="28" t="n">
        <f aca="false">B13/F13</f>
        <v>1</v>
      </c>
      <c r="H13" s="29" t="n">
        <f aca="false">+E13*G13</f>
        <v>12938981</v>
      </c>
      <c r="I13" s="29" t="n">
        <f aca="false">IF(OR((1-(H13/J13))&gt;0.3,H13&lt;0),IF(H13&gt;0,J13-H13,J13),0)</f>
        <v>0</v>
      </c>
      <c r="J13" s="25" t="n">
        <v>10000000</v>
      </c>
      <c r="K13" s="0"/>
    </row>
    <row r="14" customFormat="false" ht="18" hidden="false" customHeight="true" outlineLevel="0" collapsed="false">
      <c r="A14" s="14" t="s">
        <v>61</v>
      </c>
      <c r="B14" s="27" t="n">
        <v>388620000</v>
      </c>
      <c r="C14" s="25" t="n">
        <v>7602866529</v>
      </c>
      <c r="D14" s="25" t="n">
        <v>6837721846</v>
      </c>
      <c r="E14" s="25" t="n">
        <f aca="false">C14-D14</f>
        <v>765144683</v>
      </c>
      <c r="F14" s="25" t="n">
        <v>640727231</v>
      </c>
      <c r="G14" s="28" t="n">
        <f aca="false">B14/F14</f>
        <v>0.606529551418426</v>
      </c>
      <c r="H14" s="29" t="n">
        <f aca="false">+E14*G14</f>
        <v>464082861.350184</v>
      </c>
      <c r="I14" s="29" t="n">
        <f aca="false">IF(OR((1-(H14/J14))&gt;0.3,H14&lt;0),IF(H14&gt;0,J14-H14,J14),0)</f>
        <v>0</v>
      </c>
      <c r="J14" s="25" t="n">
        <v>388620000</v>
      </c>
      <c r="K14" s="0"/>
    </row>
    <row r="15" customFormat="false" ht="18" hidden="false" customHeight="true" outlineLevel="0" collapsed="false">
      <c r="A15" s="26" t="s">
        <v>26</v>
      </c>
      <c r="B15" s="27" t="n">
        <f aca="false">SUM(B12:B14)</f>
        <v>601620000</v>
      </c>
      <c r="C15" s="25" t="n">
        <f aca="false">SUM(C12:C14)</f>
        <v>7966887098</v>
      </c>
      <c r="D15" s="25" t="n">
        <f aca="false">SUM(D12:D14)</f>
        <v>6856298558</v>
      </c>
      <c r="E15" s="25" t="n">
        <f aca="false">SUM(E12:E14)</f>
        <v>1110588540</v>
      </c>
      <c r="F15" s="25" t="n">
        <f aca="false">SUM(F12:F14)</f>
        <v>853727231</v>
      </c>
      <c r="G15" s="25" t="n">
        <f aca="false">SUM(G12:G14)</f>
        <v>2.60652955141843</v>
      </c>
      <c r="H15" s="25" t="n">
        <f aca="false">SUM(H12:H14)</f>
        <v>809526718.350184</v>
      </c>
      <c r="I15" s="25" t="n">
        <f aca="false">SUM(I12:I14)</f>
        <v>0</v>
      </c>
      <c r="J15" s="25" t="n">
        <f aca="false">SUM(J12:J14)</f>
        <v>601620000</v>
      </c>
      <c r="K15" s="0"/>
    </row>
    <row r="16" customFormat="false" ht="13.5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</row>
    <row r="17" customFormat="false" ht="15" hidden="false" customHeight="false" outlineLevel="0" collapsed="false">
      <c r="A17" s="19" t="s">
        <v>62</v>
      </c>
      <c r="B17" s="0"/>
      <c r="C17" s="0"/>
      <c r="D17" s="0"/>
      <c r="E17" s="0"/>
      <c r="F17" s="0"/>
      <c r="G17" s="0"/>
      <c r="H17" s="0"/>
      <c r="I17" s="0"/>
      <c r="J17" s="0"/>
      <c r="K17" s="20" t="s">
        <v>40</v>
      </c>
    </row>
    <row r="18" customFormat="false" ht="37.5" hidden="false" customHeight="true" outlineLevel="0" collapsed="false">
      <c r="A18" s="21" t="s">
        <v>50</v>
      </c>
      <c r="B18" s="22" t="s">
        <v>63</v>
      </c>
      <c r="C18" s="22" t="s">
        <v>52</v>
      </c>
      <c r="D18" s="22" t="s">
        <v>53</v>
      </c>
      <c r="E18" s="22" t="s">
        <v>54</v>
      </c>
      <c r="F18" s="22" t="s">
        <v>55</v>
      </c>
      <c r="G18" s="22" t="s">
        <v>56</v>
      </c>
      <c r="H18" s="22" t="s">
        <v>57</v>
      </c>
      <c r="I18" s="22" t="s">
        <v>64</v>
      </c>
      <c r="J18" s="22" t="s">
        <v>65</v>
      </c>
      <c r="K18" s="23" t="s">
        <v>48</v>
      </c>
    </row>
    <row r="19" customFormat="false" ht="18" hidden="false" customHeight="true" outlineLevel="0" collapsed="false">
      <c r="A19" s="14" t="s">
        <v>66</v>
      </c>
      <c r="B19" s="27" t="n">
        <v>600000</v>
      </c>
      <c r="C19" s="25" t="n">
        <v>3774824000</v>
      </c>
      <c r="D19" s="25" t="n">
        <v>3767527000</v>
      </c>
      <c r="E19" s="25" t="n">
        <f aca="false">C19-D19</f>
        <v>7297000</v>
      </c>
      <c r="F19" s="25" t="n">
        <v>96000000</v>
      </c>
      <c r="G19" s="28" t="n">
        <f aca="false">B19/F19</f>
        <v>0.00625</v>
      </c>
      <c r="H19" s="29" t="n">
        <f aca="false">+E19*G19</f>
        <v>45606.25</v>
      </c>
      <c r="I19" s="29" t="n">
        <v>0</v>
      </c>
      <c r="J19" s="30" t="n">
        <v>600000</v>
      </c>
      <c r="K19" s="25" t="n">
        <v>600000</v>
      </c>
    </row>
    <row r="20" customFormat="false" ht="18" hidden="false" customHeight="true" outlineLevel="0" collapsed="false">
      <c r="A20" s="14" t="s">
        <v>67</v>
      </c>
      <c r="B20" s="27" t="n">
        <v>1720000</v>
      </c>
      <c r="C20" s="25" t="n">
        <v>358945072185</v>
      </c>
      <c r="D20" s="25" t="n">
        <v>307906476138</v>
      </c>
      <c r="E20" s="25" t="n">
        <f aca="false">C20-D20</f>
        <v>51038596047</v>
      </c>
      <c r="F20" s="25" t="n">
        <v>34269980703</v>
      </c>
      <c r="G20" s="28" t="n">
        <f aca="false">B20/F20</f>
        <v>5.01896985267176E-005</v>
      </c>
      <c r="H20" s="29" t="n">
        <f aca="false">+E20*G20</f>
        <v>2561611.74882585</v>
      </c>
      <c r="I20" s="29" t="n">
        <f aca="false">IF(OR((1-(H20/K20))&gt;0.3,H20&lt;0),IF(H20&gt;0,K20-H20,K20),0)</f>
        <v>0</v>
      </c>
      <c r="J20" s="30" t="n">
        <f aca="false">+B20-I20</f>
        <v>1720000</v>
      </c>
      <c r="K20" s="25" t="n">
        <v>1720000</v>
      </c>
    </row>
    <row r="21" customFormat="false" ht="18" hidden="false" customHeight="true" outlineLevel="0" collapsed="false">
      <c r="A21" s="14" t="s">
        <v>68</v>
      </c>
      <c r="B21" s="27" t="n">
        <v>430000</v>
      </c>
      <c r="C21" s="25" t="n">
        <v>172706153000</v>
      </c>
      <c r="D21" s="25" t="n">
        <v>167263911000</v>
      </c>
      <c r="E21" s="25" t="n">
        <f aca="false">C21-D21</f>
        <v>5442242000</v>
      </c>
      <c r="F21" s="25" t="n">
        <v>5442241000</v>
      </c>
      <c r="G21" s="28" t="n">
        <f aca="false">B21/F21</f>
        <v>7.90115689474244E-005</v>
      </c>
      <c r="H21" s="29" t="n">
        <f aca="false">+E21*G21</f>
        <v>430000.079011569</v>
      </c>
      <c r="I21" s="29" t="n">
        <f aca="false">IF(OR((1-(H21/K21))&gt;0.3,H21&lt;0),IF(H21&gt;0,K21-H21,K21),0)</f>
        <v>0</v>
      </c>
      <c r="J21" s="30" t="n">
        <f aca="false">+B21-I21</f>
        <v>430000</v>
      </c>
      <c r="K21" s="25" t="n">
        <v>430000</v>
      </c>
    </row>
    <row r="22" customFormat="false" ht="18" hidden="false" customHeight="true" outlineLevel="0" collapsed="false">
      <c r="A22" s="14" t="s">
        <v>69</v>
      </c>
      <c r="B22" s="27" t="n">
        <v>240000</v>
      </c>
      <c r="C22" s="25" t="n">
        <v>3163649672</v>
      </c>
      <c r="D22" s="25" t="n">
        <v>2818836338</v>
      </c>
      <c r="E22" s="25" t="n">
        <f aca="false">C22-D22</f>
        <v>344813334</v>
      </c>
      <c r="F22" s="25" t="n">
        <v>344813334</v>
      </c>
      <c r="G22" s="28" t="n">
        <f aca="false">B22/F22</f>
        <v>0.000696028767843415</v>
      </c>
      <c r="H22" s="29" t="n">
        <f aca="false">+E22*G22</f>
        <v>240000</v>
      </c>
      <c r="I22" s="29" t="n">
        <f aca="false">IF(OR((1-(H22/K22))&gt;0.3,H22&lt;0),IF(H22&gt;0,K22-H22,K22),0)</f>
        <v>0</v>
      </c>
      <c r="J22" s="30" t="n">
        <v>240000</v>
      </c>
      <c r="K22" s="25" t="n">
        <v>240000</v>
      </c>
    </row>
    <row r="23" customFormat="false" ht="18" hidden="false" customHeight="true" outlineLevel="0" collapsed="false">
      <c r="A23" s="14" t="s">
        <v>70</v>
      </c>
      <c r="B23" s="27" t="n">
        <v>247000</v>
      </c>
      <c r="C23" s="25" t="n">
        <v>1237295638</v>
      </c>
      <c r="D23" s="25" t="n">
        <v>205450296</v>
      </c>
      <c r="E23" s="25" t="n">
        <f aca="false">C23-D23</f>
        <v>1031845342</v>
      </c>
      <c r="F23" s="25" t="n">
        <v>856728890</v>
      </c>
      <c r="G23" s="28" t="n">
        <f aca="false">B23/F23</f>
        <v>0.000288305907368199</v>
      </c>
      <c r="H23" s="29" t="n">
        <f aca="false">+E23*G23</f>
        <v>297487.10758896</v>
      </c>
      <c r="I23" s="29" t="n">
        <f aca="false">IF(OR((1-(H23/K23))&gt;0.3,H23&lt;0),IF(H23&gt;0,K23-H23,K23),0)</f>
        <v>0</v>
      </c>
      <c r="J23" s="30" t="n">
        <f aca="false">+B23-I23</f>
        <v>247000</v>
      </c>
      <c r="K23" s="25" t="n">
        <v>247000</v>
      </c>
    </row>
    <row r="24" customFormat="false" ht="18" hidden="false" customHeight="true" outlineLevel="0" collapsed="false">
      <c r="A24" s="14" t="s">
        <v>71</v>
      </c>
      <c r="B24" s="27" t="n">
        <v>629000</v>
      </c>
      <c r="C24" s="25" t="n">
        <v>794058046</v>
      </c>
      <c r="D24" s="25" t="n">
        <v>39049438</v>
      </c>
      <c r="E24" s="25" t="n">
        <f aca="false">C24-D24</f>
        <v>755008608</v>
      </c>
      <c r="F24" s="25" t="n">
        <v>745826851</v>
      </c>
      <c r="G24" s="28" t="n">
        <f aca="false">B24/F24</f>
        <v>0.000843359285277328</v>
      </c>
      <c r="H24" s="29" t="n">
        <f aca="false">+E24*G24</f>
        <v>636743.52002111</v>
      </c>
      <c r="I24" s="29" t="n">
        <f aca="false">IF(OR((1-(H24/K24))&gt;0.3,H24&lt;0),IF(H24&gt;0,K24-H24,K24),0)</f>
        <v>0</v>
      </c>
      <c r="J24" s="30" t="n">
        <f aca="false">+B24-I24</f>
        <v>629000</v>
      </c>
      <c r="K24" s="25" t="n">
        <v>629000</v>
      </c>
    </row>
    <row r="25" customFormat="false" ht="18" hidden="false" customHeight="true" outlineLevel="0" collapsed="false">
      <c r="A25" s="14" t="s">
        <v>72</v>
      </c>
      <c r="B25" s="27" t="n">
        <v>452000</v>
      </c>
      <c r="C25" s="25" t="n">
        <v>321790607</v>
      </c>
      <c r="D25" s="25" t="n">
        <v>1531742</v>
      </c>
      <c r="E25" s="25" t="n">
        <f aca="false">C25-D25</f>
        <v>320258865</v>
      </c>
      <c r="F25" s="25" t="n">
        <v>304815660</v>
      </c>
      <c r="G25" s="28" t="n">
        <f aca="false">B25/F25</f>
        <v>0.00148286344605786</v>
      </c>
      <c r="H25" s="29" t="n">
        <f aca="false">+E25*G25</f>
        <v>474900.164184478</v>
      </c>
      <c r="I25" s="29" t="n">
        <f aca="false">IF(OR((1-(H25/K25))&gt;0.3,H25&lt;0),IF(H25&gt;0,K25-H25,K25),0)</f>
        <v>0</v>
      </c>
      <c r="J25" s="30" t="n">
        <f aca="false">+B25-I25</f>
        <v>452000</v>
      </c>
      <c r="K25" s="25" t="n">
        <v>452000</v>
      </c>
    </row>
    <row r="26" customFormat="false" ht="18" hidden="false" customHeight="true" outlineLevel="0" collapsed="false">
      <c r="A26" s="14" t="s">
        <v>73</v>
      </c>
      <c r="B26" s="27" t="n">
        <v>40000</v>
      </c>
      <c r="C26" s="25" t="n">
        <v>4524534582</v>
      </c>
      <c r="D26" s="25" t="n">
        <v>2031868085</v>
      </c>
      <c r="E26" s="25" t="n">
        <f aca="false">C26-D26</f>
        <v>2492666497</v>
      </c>
      <c r="F26" s="25" t="n">
        <v>230567161</v>
      </c>
      <c r="G26" s="28" t="n">
        <f aca="false">B26/F26</f>
        <v>0.00017348524319992</v>
      </c>
      <c r="H26" s="29" t="n">
        <f aca="false">+E26*G26</f>
        <v>432440.853448337</v>
      </c>
      <c r="I26" s="29" t="n">
        <f aca="false">IF(OR((1-(H26/K26))&gt;0.3,H26&lt;0),IF(H26&gt;0,K26-H26,K26),0)</f>
        <v>0</v>
      </c>
      <c r="J26" s="30" t="n">
        <f aca="false">+B26-I26</f>
        <v>40000</v>
      </c>
      <c r="K26" s="25" t="n">
        <v>40000</v>
      </c>
    </row>
    <row r="27" customFormat="false" ht="18" hidden="false" customHeight="true" outlineLevel="0" collapsed="false">
      <c r="A27" s="14" t="s">
        <v>74</v>
      </c>
      <c r="B27" s="27" t="n">
        <v>737000</v>
      </c>
      <c r="C27" s="25" t="n">
        <v>1831980833</v>
      </c>
      <c r="D27" s="25" t="n">
        <v>8039166</v>
      </c>
      <c r="E27" s="25" t="n">
        <f aca="false">C27-D27</f>
        <v>1823941667</v>
      </c>
      <c r="F27" s="25" t="n">
        <v>1492447577</v>
      </c>
      <c r="G27" s="28" t="n">
        <f aca="false">B27/F27</f>
        <v>0.000493819690123695</v>
      </c>
      <c r="H27" s="29" t="n">
        <f aca="false">+E27*G27</f>
        <v>900698.308801636</v>
      </c>
      <c r="I27" s="29" t="n">
        <f aca="false">IF(OR((1-(H27/K27))&gt;0.3,H27&lt;0),IF(H27&gt;0,K27-H27,K27),0)</f>
        <v>0</v>
      </c>
      <c r="J27" s="30" t="n">
        <f aca="false">+B27-I27</f>
        <v>737000</v>
      </c>
      <c r="K27" s="25" t="n">
        <v>737000</v>
      </c>
    </row>
    <row r="28" customFormat="false" ht="18" hidden="false" customHeight="true" outlineLevel="0" collapsed="false">
      <c r="A28" s="14" t="s">
        <v>75</v>
      </c>
      <c r="B28" s="27" t="n">
        <v>269000</v>
      </c>
      <c r="C28" s="25" t="n">
        <v>1924083080</v>
      </c>
      <c r="D28" s="25" t="n">
        <v>198539</v>
      </c>
      <c r="E28" s="25" t="n">
        <f aca="false">C28-D28</f>
        <v>1923884541</v>
      </c>
      <c r="F28" s="25" t="n">
        <v>1923884541</v>
      </c>
      <c r="G28" s="28" t="n">
        <f aca="false">B28/F28</f>
        <v>0.00013982128047049</v>
      </c>
      <c r="H28" s="29" t="n">
        <f aca="false">+E28*G28</f>
        <v>269000</v>
      </c>
      <c r="I28" s="29" t="n">
        <f aca="false">IF(OR((1-(H28/K28))&gt;0.3,H28&lt;0),IF(H28&gt;0,K28-H28,K28),0)</f>
        <v>0</v>
      </c>
      <c r="J28" s="30" t="n">
        <f aca="false">+B28-I28</f>
        <v>269000</v>
      </c>
      <c r="K28" s="25" t="n">
        <v>269000</v>
      </c>
    </row>
    <row r="29" customFormat="false" ht="18" hidden="false" customHeight="true" outlineLevel="0" collapsed="false">
      <c r="A29" s="14" t="s">
        <v>76</v>
      </c>
      <c r="B29" s="27" t="n">
        <v>213000</v>
      </c>
      <c r="C29" s="25" t="n">
        <v>110642940</v>
      </c>
      <c r="D29" s="25" t="n">
        <v>1010699</v>
      </c>
      <c r="E29" s="25" t="n">
        <f aca="false">C29-D29</f>
        <v>109632241</v>
      </c>
      <c r="F29" s="25" t="n">
        <v>109632241</v>
      </c>
      <c r="G29" s="28" t="n">
        <f aca="false">B29/F29</f>
        <v>0.00194285912663228</v>
      </c>
      <c r="H29" s="29" t="n">
        <f aca="false">+E29*G29</f>
        <v>213000</v>
      </c>
      <c r="I29" s="29" t="n">
        <f aca="false">IF(OR((1-(H29/K29))&gt;0.3,H29&lt;0),IF(H29&gt;0,K29-H29,K29),0)</f>
        <v>0</v>
      </c>
      <c r="J29" s="30" t="n">
        <f aca="false">+B29-I29</f>
        <v>213000</v>
      </c>
      <c r="K29" s="25" t="n">
        <v>213000</v>
      </c>
    </row>
    <row r="30" customFormat="false" ht="18" hidden="false" customHeight="true" outlineLevel="0" collapsed="false">
      <c r="A30" s="14" t="s">
        <v>77</v>
      </c>
      <c r="B30" s="27" t="n">
        <v>600000</v>
      </c>
      <c r="C30" s="25" t="n">
        <v>24589199000000</v>
      </c>
      <c r="D30" s="25" t="n">
        <v>24294008000000</v>
      </c>
      <c r="E30" s="25" t="n">
        <f aca="false">C30-D30</f>
        <v>295191000000</v>
      </c>
      <c r="F30" s="25" t="n">
        <v>16602000000</v>
      </c>
      <c r="G30" s="28" t="n">
        <f aca="false">B30/F30</f>
        <v>3.61402240693892E-005</v>
      </c>
      <c r="H30" s="29" t="n">
        <f aca="false">+E30*G30</f>
        <v>10668268.8832671</v>
      </c>
      <c r="I30" s="29" t="n">
        <f aca="false">IF(OR((1-(H30/K30))&gt;0.3,H30&lt;0),IF(H30&gt;0,K30-H30,K30),0)</f>
        <v>0</v>
      </c>
      <c r="J30" s="30" t="n">
        <f aca="false">+B30-I30</f>
        <v>600000</v>
      </c>
      <c r="K30" s="25" t="n">
        <v>600000</v>
      </c>
    </row>
    <row r="31" customFormat="false" ht="18" hidden="false" customHeight="true" outlineLevel="0" collapsed="false">
      <c r="A31" s="26" t="s">
        <v>26</v>
      </c>
      <c r="B31" s="27" t="n">
        <f aca="false">SUM(B19:B30)</f>
        <v>6177000</v>
      </c>
      <c r="C31" s="27" t="n">
        <f aca="false">SUM(C19:C30)</f>
        <v>25138533084583</v>
      </c>
      <c r="D31" s="27" t="n">
        <f aca="false">SUM(D19:D30)</f>
        <v>24778051898441</v>
      </c>
      <c r="E31" s="27" t="n">
        <f aca="false">SUM(E19:E30)</f>
        <v>360481186142</v>
      </c>
      <c r="F31" s="27" t="n">
        <f aca="false">SUM(F19:F30)</f>
        <v>62418937958</v>
      </c>
      <c r="G31" s="27" t="n">
        <f aca="false">SUM(G19:G30)</f>
        <v>0.0124758842385167</v>
      </c>
      <c r="H31" s="27" t="n">
        <f aca="false">SUM(H19:H30)</f>
        <v>17169756.915149</v>
      </c>
      <c r="I31" s="27" t="n">
        <f aca="false">SUM(I19:I30)</f>
        <v>0</v>
      </c>
      <c r="J31" s="27" t="n">
        <f aca="false">SUM(J19:J30)</f>
        <v>6177000</v>
      </c>
      <c r="K31" s="27" t="n">
        <f aca="false">SUM(K19:K30)</f>
        <v>6177000</v>
      </c>
    </row>
  </sheetData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G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6" width="46.4898785425101"/>
    <col collapsed="false" hidden="false" max="5" min="2" style="16" width="14.4615384615385"/>
    <col collapsed="false" hidden="false" max="6" min="6" style="16" width="15.4251012145749"/>
    <col collapsed="false" hidden="false" max="7" min="7" style="16" width="14.4615384615385"/>
    <col collapsed="false" hidden="false" max="1025" min="8" style="16" width="9"/>
  </cols>
  <sheetData>
    <row r="1" customFormat="false" ht="23.25" hidden="false" customHeight="false" outlineLevel="0" collapsed="false">
      <c r="A1" s="17" t="s">
        <v>78</v>
      </c>
      <c r="B1" s="0"/>
      <c r="C1" s="0"/>
      <c r="D1" s="0"/>
      <c r="E1" s="0"/>
      <c r="F1" s="0"/>
      <c r="G1" s="0"/>
    </row>
    <row r="2" customFormat="false" ht="14.25" hidden="false" customHeight="false" outlineLevel="0" collapsed="false">
      <c r="A2" s="18" t="s">
        <v>37</v>
      </c>
      <c r="B2" s="0"/>
      <c r="C2" s="0"/>
      <c r="D2" s="0"/>
      <c r="E2" s="0"/>
      <c r="F2" s="0"/>
      <c r="G2" s="0"/>
    </row>
    <row r="3" customFormat="false" ht="14.25" hidden="false" customHeight="false" outlineLevel="0" collapsed="false">
      <c r="A3" s="18" t="s">
        <v>38</v>
      </c>
      <c r="B3" s="0"/>
      <c r="C3" s="0"/>
      <c r="D3" s="0"/>
      <c r="E3" s="0"/>
      <c r="F3" s="0"/>
      <c r="G3" s="0"/>
    </row>
    <row r="4" customFormat="false" ht="14.25" hidden="false" customHeight="false" outlineLevel="0" collapsed="false">
      <c r="A4" s="0"/>
      <c r="B4" s="0"/>
      <c r="C4" s="0"/>
      <c r="D4" s="0"/>
      <c r="E4" s="0"/>
      <c r="F4" s="0"/>
      <c r="G4" s="20" t="s">
        <v>40</v>
      </c>
    </row>
    <row r="5" customFormat="false" ht="22.5" hidden="false" customHeight="true" outlineLevel="0" collapsed="false">
      <c r="A5" s="21" t="s">
        <v>79</v>
      </c>
      <c r="B5" s="21" t="s">
        <v>80</v>
      </c>
      <c r="C5" s="21" t="s">
        <v>81</v>
      </c>
      <c r="D5" s="21" t="s">
        <v>82</v>
      </c>
      <c r="E5" s="21" t="s">
        <v>35</v>
      </c>
      <c r="F5" s="22" t="s">
        <v>83</v>
      </c>
      <c r="G5" s="23" t="s">
        <v>48</v>
      </c>
    </row>
    <row r="6" customFormat="false" ht="18" hidden="false" customHeight="true" outlineLevel="0" collapsed="false">
      <c r="A6" s="31" t="s">
        <v>84</v>
      </c>
      <c r="B6" s="32" t="n">
        <v>511512916</v>
      </c>
      <c r="C6" s="32" t="n">
        <v>300000000</v>
      </c>
      <c r="D6" s="32"/>
      <c r="E6" s="32"/>
      <c r="F6" s="33" t="n">
        <f aca="false">SUM(B6:E6)</f>
        <v>811512916</v>
      </c>
      <c r="G6" s="27"/>
    </row>
    <row r="7" customFormat="false" ht="18" hidden="false" customHeight="true" outlineLevel="0" collapsed="false">
      <c r="A7" s="31" t="s">
        <v>85</v>
      </c>
      <c r="B7" s="32" t="n">
        <v>111970027</v>
      </c>
      <c r="C7" s="32"/>
      <c r="D7" s="32"/>
      <c r="E7" s="32"/>
      <c r="F7" s="33" t="n">
        <f aca="false">SUM(B7:E7)</f>
        <v>111970027</v>
      </c>
      <c r="G7" s="27"/>
    </row>
    <row r="8" customFormat="false" ht="18" hidden="false" customHeight="true" outlineLevel="0" collapsed="false">
      <c r="A8" s="31" t="s">
        <v>86</v>
      </c>
      <c r="B8" s="32" t="n">
        <v>100000000</v>
      </c>
      <c r="C8" s="32"/>
      <c r="D8" s="32"/>
      <c r="E8" s="32"/>
      <c r="F8" s="33" t="n">
        <f aca="false">SUM(B8:E8)</f>
        <v>100000000</v>
      </c>
      <c r="G8" s="27"/>
    </row>
    <row r="9" customFormat="false" ht="18" hidden="false" customHeight="true" outlineLevel="0" collapsed="false">
      <c r="A9" s="31" t="s">
        <v>87</v>
      </c>
      <c r="B9" s="32" t="n">
        <v>58527064</v>
      </c>
      <c r="C9" s="32"/>
      <c r="D9" s="32"/>
      <c r="E9" s="32"/>
      <c r="F9" s="33" t="n">
        <f aca="false">SUM(B9:E9)</f>
        <v>58527064</v>
      </c>
      <c r="G9" s="27"/>
    </row>
    <row r="10" customFormat="false" ht="18" hidden="false" customHeight="true" outlineLevel="0" collapsed="false">
      <c r="A10" s="31" t="s">
        <v>88</v>
      </c>
      <c r="B10" s="32" t="n">
        <v>77314034</v>
      </c>
      <c r="C10" s="32" t="n">
        <v>199950000</v>
      </c>
      <c r="D10" s="32"/>
      <c r="E10" s="32"/>
      <c r="F10" s="33" t="n">
        <f aca="false">SUM(B10:E10)</f>
        <v>277264034</v>
      </c>
      <c r="G10" s="27"/>
    </row>
    <row r="11" customFormat="false" ht="18" hidden="false" customHeight="true" outlineLevel="0" collapsed="false">
      <c r="A11" s="31" t="s">
        <v>89</v>
      </c>
      <c r="B11" s="32" t="n">
        <v>66000000</v>
      </c>
      <c r="C11" s="32"/>
      <c r="D11" s="32"/>
      <c r="E11" s="32"/>
      <c r="F11" s="33" t="n">
        <f aca="false">SUM(B11:E11)</f>
        <v>66000000</v>
      </c>
      <c r="G11" s="27"/>
    </row>
    <row r="12" customFormat="false" ht="18" hidden="false" customHeight="true" outlineLevel="0" collapsed="false">
      <c r="A12" s="31" t="s">
        <v>90</v>
      </c>
      <c r="B12" s="32" t="n">
        <v>422035732</v>
      </c>
      <c r="C12" s="32"/>
      <c r="D12" s="32"/>
      <c r="E12" s="32"/>
      <c r="F12" s="33" t="n">
        <f aca="false">SUM(B12:E12)</f>
        <v>422035732</v>
      </c>
      <c r="G12" s="27"/>
    </row>
    <row r="13" customFormat="false" ht="18" hidden="false" customHeight="true" outlineLevel="0" collapsed="false">
      <c r="A13" s="31" t="s">
        <v>91</v>
      </c>
      <c r="B13" s="32" t="n">
        <v>101000000</v>
      </c>
      <c r="C13" s="32"/>
      <c r="D13" s="32"/>
      <c r="E13" s="32"/>
      <c r="F13" s="33" t="n">
        <f aca="false">SUM(B13:E13)</f>
        <v>101000000</v>
      </c>
      <c r="G13" s="27"/>
    </row>
    <row r="14" customFormat="false" ht="18" hidden="false" customHeight="true" outlineLevel="0" collapsed="false">
      <c r="A14" s="31" t="s">
        <v>92</v>
      </c>
      <c r="B14" s="32" t="n">
        <v>113684810</v>
      </c>
      <c r="C14" s="32"/>
      <c r="D14" s="32"/>
      <c r="E14" s="32"/>
      <c r="F14" s="33" t="n">
        <f aca="false">SUM(B14:E14)</f>
        <v>113684810</v>
      </c>
      <c r="G14" s="27"/>
    </row>
    <row r="15" customFormat="false" ht="18" hidden="false" customHeight="true" outlineLevel="0" collapsed="false">
      <c r="A15" s="31" t="s">
        <v>93</v>
      </c>
      <c r="B15" s="32" t="n">
        <v>48983562</v>
      </c>
      <c r="C15" s="32"/>
      <c r="D15" s="32" t="n">
        <v>54036000</v>
      </c>
      <c r="E15" s="32"/>
      <c r="F15" s="33" t="n">
        <f aca="false">SUM(B15:E15)</f>
        <v>103019562</v>
      </c>
      <c r="G15" s="27"/>
    </row>
    <row r="16" customFormat="false" ht="18" hidden="false" customHeight="true" outlineLevel="0" collapsed="false">
      <c r="A16" s="31" t="s">
        <v>94</v>
      </c>
      <c r="B16" s="32" t="n">
        <v>50393470</v>
      </c>
      <c r="C16" s="32"/>
      <c r="D16" s="32"/>
      <c r="E16" s="32"/>
      <c r="F16" s="33" t="n">
        <f aca="false">SUM(B16:E16)</f>
        <v>50393470</v>
      </c>
      <c r="G16" s="27"/>
    </row>
    <row r="17" customFormat="false" ht="18" hidden="false" customHeight="true" outlineLevel="0" collapsed="false">
      <c r="A17" s="31" t="s">
        <v>95</v>
      </c>
      <c r="B17" s="32" t="n">
        <v>10084326</v>
      </c>
      <c r="C17" s="32"/>
      <c r="D17" s="32"/>
      <c r="E17" s="32"/>
      <c r="F17" s="33" t="n">
        <f aca="false">SUM(B17:E17)</f>
        <v>10084326</v>
      </c>
      <c r="G17" s="27"/>
    </row>
    <row r="18" customFormat="false" ht="18" hidden="false" customHeight="true" outlineLevel="0" collapsed="false">
      <c r="A18" s="26" t="s">
        <v>26</v>
      </c>
      <c r="B18" s="32" t="n">
        <f aca="false">SUM(B6:B17)</f>
        <v>1671505941</v>
      </c>
      <c r="C18" s="32" t="n">
        <f aca="false">SUM(C6:C17)</f>
        <v>499950000</v>
      </c>
      <c r="D18" s="32" t="n">
        <f aca="false">SUM(D6:D17)</f>
        <v>54036000</v>
      </c>
      <c r="E18" s="32" t="n">
        <f aca="false">SUM(E6:E17)</f>
        <v>0</v>
      </c>
      <c r="F18" s="33" t="n">
        <f aca="false">SUM(F6:F17)</f>
        <v>2225491941</v>
      </c>
      <c r="G18" s="27" t="n">
        <f aca="false">SUM(G6:G17)</f>
        <v>0</v>
      </c>
    </row>
    <row r="19" customFormat="false" ht="14.25" hidden="false" customHeight="false" outlineLevel="0" collapsed="false"/>
    <row r="20" customFormat="false" ht="14.25" hidden="false" customHeight="false" outlineLevel="0" collapsed="false"/>
  </sheetData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6" width="27.8502024291498"/>
    <col collapsed="false" hidden="false" max="6" min="2" style="16" width="12.9595141700405"/>
    <col collapsed="false" hidden="false" max="1025" min="7" style="16" width="9"/>
  </cols>
  <sheetData>
    <row r="1" customFormat="false" ht="23.25" hidden="false" customHeight="false" outlineLevel="0" collapsed="false">
      <c r="A1" s="17" t="s">
        <v>96</v>
      </c>
      <c r="B1" s="0"/>
      <c r="C1" s="0"/>
      <c r="D1" s="0"/>
      <c r="E1" s="0"/>
      <c r="F1" s="0"/>
    </row>
    <row r="2" customFormat="false" ht="14.25" hidden="false" customHeight="false" outlineLevel="0" collapsed="false">
      <c r="A2" s="18" t="s">
        <v>37</v>
      </c>
      <c r="B2" s="0"/>
      <c r="C2" s="0"/>
      <c r="D2" s="0"/>
      <c r="E2" s="0"/>
      <c r="F2" s="0"/>
    </row>
    <row r="3" customFormat="false" ht="14.25" hidden="false" customHeight="false" outlineLevel="0" collapsed="false">
      <c r="A3" s="18" t="s">
        <v>38</v>
      </c>
      <c r="B3" s="0"/>
      <c r="C3" s="0"/>
      <c r="D3" s="0"/>
      <c r="E3" s="0"/>
      <c r="F3" s="0"/>
    </row>
    <row r="4" customFormat="false" ht="14.25" hidden="false" customHeight="false" outlineLevel="0" collapsed="false">
      <c r="A4" s="0"/>
      <c r="B4" s="0"/>
      <c r="C4" s="0"/>
      <c r="D4" s="0"/>
      <c r="E4" s="0"/>
      <c r="F4" s="20" t="s">
        <v>40</v>
      </c>
    </row>
    <row r="5" customFormat="false" ht="22.5" hidden="false" customHeight="true" outlineLevel="0" collapsed="false">
      <c r="A5" s="21" t="s">
        <v>97</v>
      </c>
      <c r="B5" s="21" t="s">
        <v>98</v>
      </c>
      <c r="C5" s="21"/>
      <c r="D5" s="21" t="s">
        <v>99</v>
      </c>
      <c r="E5" s="21"/>
      <c r="F5" s="23" t="s">
        <v>100</v>
      </c>
    </row>
    <row r="6" customFormat="false" ht="22.5" hidden="false" customHeight="true" outlineLevel="0" collapsed="false">
      <c r="A6" s="21"/>
      <c r="B6" s="21" t="s">
        <v>101</v>
      </c>
      <c r="C6" s="22" t="s">
        <v>102</v>
      </c>
      <c r="D6" s="21" t="s">
        <v>101</v>
      </c>
      <c r="E6" s="22" t="s">
        <v>102</v>
      </c>
      <c r="F6" s="23"/>
    </row>
    <row r="7" customFormat="false" ht="18" hidden="false" customHeight="true" outlineLevel="0" collapsed="false">
      <c r="A7" s="24" t="s">
        <v>15</v>
      </c>
      <c r="B7" s="25"/>
      <c r="C7" s="25"/>
      <c r="D7" s="25"/>
      <c r="E7" s="25"/>
      <c r="F7" s="25"/>
    </row>
    <row r="8" customFormat="false" ht="18" hidden="false" customHeight="true" outlineLevel="0" collapsed="false">
      <c r="A8" s="26" t="s">
        <v>26</v>
      </c>
      <c r="B8" s="27" t="n">
        <f aca="false">SUM(B7:B7)</f>
        <v>0</v>
      </c>
      <c r="C8" s="27" t="n">
        <f aca="false">SUM(C7:C7)</f>
        <v>0</v>
      </c>
      <c r="D8" s="27" t="n">
        <f aca="false">SUM(D7:D7)</f>
        <v>0</v>
      </c>
      <c r="E8" s="27" t="n">
        <f aca="false">SUM(E7:E7)</f>
        <v>0</v>
      </c>
      <c r="F8" s="27" t="n">
        <f aca="false">SUM(F7:F7)</f>
        <v>0</v>
      </c>
    </row>
  </sheetData>
  <mergeCells count="4">
    <mergeCell ref="A5:A6"/>
    <mergeCell ref="B5:C5"/>
    <mergeCell ref="D5:E5"/>
    <mergeCell ref="F5:F6"/>
  </mergeCells>
  <printOptions headings="false" gridLines="false" gridLinesSet="true" horizontalCentered="false" verticalCentered="false"/>
  <pageMargins left="0.388888888888889" right="0.388888888888889" top="0.388888888888889" bottom="0.388888888888889" header="0.511805555555555" footer="0.194444444444444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&amp;C&amp;9&amp;P/&amp;N&amp;R&amp;8 11-2　附属明細書入力シート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6" width="22.1740890688259"/>
    <col collapsed="false" hidden="false" max="3" min="2" style="16" width="17.7813765182186"/>
    <col collapsed="false" hidden="false" max="4" min="4" style="16" width="3.42914979757085"/>
    <col collapsed="false" hidden="false" max="5" min="5" style="16" width="22.1740890688259"/>
    <col collapsed="false" hidden="false" max="7" min="6" style="16" width="17.7813765182186"/>
    <col collapsed="false" hidden="false" max="1025" min="8" style="16" width="33.1012145748988"/>
  </cols>
  <sheetData>
    <row r="1" customFormat="false" ht="23.25" hidden="false" customHeight="false" outlineLevel="0" collapsed="false">
      <c r="A1" s="17" t="s">
        <v>103</v>
      </c>
      <c r="B1" s="0"/>
      <c r="C1" s="0"/>
      <c r="D1" s="0"/>
      <c r="E1" s="17" t="s">
        <v>104</v>
      </c>
      <c r="F1" s="0"/>
      <c r="G1" s="0"/>
    </row>
    <row r="2" customFormat="false" ht="14.25" hidden="false" customHeight="false" outlineLevel="0" collapsed="false">
      <c r="A2" s="18" t="s">
        <v>37</v>
      </c>
      <c r="B2" s="0"/>
      <c r="C2" s="0"/>
      <c r="D2" s="0"/>
      <c r="E2" s="18" t="s">
        <v>105</v>
      </c>
      <c r="F2" s="0"/>
      <c r="G2" s="0"/>
    </row>
    <row r="3" customFormat="false" ht="14.25" hidden="false" customHeight="false" outlineLevel="0" collapsed="false">
      <c r="A3" s="18" t="s">
        <v>38</v>
      </c>
      <c r="B3" s="0"/>
      <c r="C3" s="0"/>
      <c r="D3" s="0"/>
      <c r="E3" s="18" t="s">
        <v>38</v>
      </c>
      <c r="F3" s="0"/>
      <c r="G3" s="0"/>
    </row>
    <row r="4" customFormat="false" ht="14.25" hidden="false" customHeight="false" outlineLevel="0" collapsed="false">
      <c r="A4" s="0"/>
      <c r="B4" s="0"/>
      <c r="C4" s="20" t="s">
        <v>40</v>
      </c>
      <c r="D4" s="0"/>
      <c r="E4" s="0"/>
      <c r="F4" s="0"/>
      <c r="G4" s="20" t="s">
        <v>40</v>
      </c>
    </row>
    <row r="5" customFormat="false" ht="22.5" hidden="false" customHeight="true" outlineLevel="0" collapsed="false">
      <c r="A5" s="21" t="s">
        <v>97</v>
      </c>
      <c r="B5" s="21" t="s">
        <v>101</v>
      </c>
      <c r="C5" s="21" t="s">
        <v>106</v>
      </c>
      <c r="D5" s="0"/>
      <c r="E5" s="21" t="s">
        <v>97</v>
      </c>
      <c r="F5" s="21" t="s">
        <v>101</v>
      </c>
      <c r="G5" s="21" t="s">
        <v>106</v>
      </c>
    </row>
    <row r="6" customFormat="false" ht="18" hidden="false" customHeight="true" outlineLevel="0" collapsed="false">
      <c r="A6" s="14" t="s">
        <v>107</v>
      </c>
      <c r="B6" s="25"/>
      <c r="C6" s="25"/>
      <c r="D6" s="34"/>
      <c r="E6" s="35" t="s">
        <v>107</v>
      </c>
      <c r="F6" s="25"/>
      <c r="G6" s="25"/>
    </row>
    <row r="7" customFormat="false" ht="18" hidden="false" customHeight="true" outlineLevel="0" collapsed="false">
      <c r="A7" s="14" t="s">
        <v>108</v>
      </c>
      <c r="B7" s="25" t="n">
        <v>15159066</v>
      </c>
      <c r="C7" s="25" t="n">
        <v>970180</v>
      </c>
      <c r="D7" s="34"/>
      <c r="E7" s="36" t="s">
        <v>15</v>
      </c>
      <c r="F7" s="25"/>
      <c r="G7" s="25"/>
    </row>
    <row r="8" customFormat="false" ht="18" hidden="false" customHeight="true" outlineLevel="0" collapsed="false">
      <c r="A8" s="37" t="s">
        <v>109</v>
      </c>
      <c r="B8" s="38" t="n">
        <f aca="false">SUM(B7:B7)</f>
        <v>15159066</v>
      </c>
      <c r="C8" s="38" t="n">
        <f aca="false">SUM(C7:C7)</f>
        <v>970180</v>
      </c>
      <c r="D8" s="34"/>
      <c r="E8" s="39" t="s">
        <v>109</v>
      </c>
      <c r="F8" s="38" t="n">
        <f aca="false">SUM(F7:F7)</f>
        <v>0</v>
      </c>
      <c r="G8" s="38" t="n">
        <f aca="false">SUM(G7:G7)</f>
        <v>0</v>
      </c>
    </row>
    <row r="9" customFormat="false" ht="18" hidden="false" customHeight="true" outlineLevel="0" collapsed="false">
      <c r="A9" s="14" t="s">
        <v>110</v>
      </c>
      <c r="B9" s="25"/>
      <c r="C9" s="25"/>
      <c r="D9" s="34"/>
      <c r="E9" s="35" t="s">
        <v>110</v>
      </c>
      <c r="F9" s="25"/>
      <c r="G9" s="25"/>
    </row>
    <row r="10" customFormat="false" ht="18" hidden="false" customHeight="true" outlineLevel="0" collapsed="false">
      <c r="A10" s="14" t="s">
        <v>111</v>
      </c>
      <c r="B10" s="25" t="n">
        <v>5866633</v>
      </c>
      <c r="C10" s="25" t="n">
        <v>375465</v>
      </c>
      <c r="D10" s="34"/>
      <c r="E10" s="35" t="s">
        <v>111</v>
      </c>
      <c r="F10" s="25" t="n">
        <v>3875876</v>
      </c>
      <c r="G10" s="25" t="n">
        <v>248056</v>
      </c>
    </row>
    <row r="11" customFormat="false" ht="18" hidden="false" customHeight="true" outlineLevel="0" collapsed="false">
      <c r="A11" s="14" t="s">
        <v>112</v>
      </c>
      <c r="B11" s="25" t="n">
        <v>0</v>
      </c>
      <c r="C11" s="25"/>
      <c r="D11" s="34"/>
      <c r="E11" s="35" t="s">
        <v>112</v>
      </c>
      <c r="F11" s="25" t="n">
        <v>50000</v>
      </c>
      <c r="G11" s="25" t="n">
        <v>3200</v>
      </c>
    </row>
    <row r="12" customFormat="false" ht="18" hidden="false" customHeight="true" outlineLevel="0" collapsed="false">
      <c r="A12" s="14" t="s">
        <v>113</v>
      </c>
      <c r="B12" s="25" t="n">
        <v>8947102</v>
      </c>
      <c r="C12" s="25" t="n">
        <v>572615</v>
      </c>
      <c r="D12" s="34"/>
      <c r="E12" s="35" t="s">
        <v>113</v>
      </c>
      <c r="F12" s="25" t="n">
        <v>1933300</v>
      </c>
      <c r="G12" s="25" t="n">
        <v>123731</v>
      </c>
    </row>
    <row r="13" customFormat="false" ht="18" hidden="false" customHeight="true" outlineLevel="0" collapsed="false">
      <c r="A13" s="14" t="s">
        <v>114</v>
      </c>
      <c r="B13" s="25" t="n">
        <v>491419</v>
      </c>
      <c r="C13" s="25" t="n">
        <v>31451</v>
      </c>
      <c r="D13" s="34"/>
      <c r="E13" s="35" t="s">
        <v>114</v>
      </c>
      <c r="F13" s="25" t="n">
        <v>120400</v>
      </c>
      <c r="G13" s="25" t="n">
        <v>7706</v>
      </c>
    </row>
    <row r="14" customFormat="false" ht="18" hidden="false" customHeight="true" outlineLevel="0" collapsed="false">
      <c r="A14" s="14" t="s">
        <v>115</v>
      </c>
      <c r="B14" s="25" t="n">
        <v>2786200</v>
      </c>
      <c r="C14" s="25" t="n">
        <v>178317</v>
      </c>
      <c r="D14" s="34"/>
      <c r="E14" s="35" t="s">
        <v>116</v>
      </c>
      <c r="F14" s="25" t="n">
        <v>290000</v>
      </c>
      <c r="G14" s="25" t="n">
        <v>18560</v>
      </c>
    </row>
    <row r="15" customFormat="false" ht="18" hidden="false" customHeight="true" outlineLevel="0" collapsed="false">
      <c r="A15" s="14" t="s">
        <v>116</v>
      </c>
      <c r="B15" s="25" t="n">
        <v>911000</v>
      </c>
      <c r="C15" s="25" t="n">
        <v>58304</v>
      </c>
      <c r="D15" s="34"/>
      <c r="E15" s="35"/>
      <c r="F15" s="25"/>
      <c r="G15" s="25"/>
    </row>
    <row r="16" customFormat="false" ht="18" hidden="false" customHeight="true" outlineLevel="0" collapsed="false">
      <c r="A16" s="37" t="s">
        <v>109</v>
      </c>
      <c r="B16" s="38" t="n">
        <f aca="false">SUM(B10:B15)</f>
        <v>19002354</v>
      </c>
      <c r="C16" s="38" t="n">
        <f aca="false">SUM(C10:C15)</f>
        <v>1216152</v>
      </c>
      <c r="D16" s="34"/>
      <c r="E16" s="39" t="s">
        <v>109</v>
      </c>
      <c r="F16" s="38" t="n">
        <f aca="false">SUM(F10:F15)</f>
        <v>6269576</v>
      </c>
      <c r="G16" s="38" t="n">
        <f aca="false">SUM(G10:G15)</f>
        <v>401253</v>
      </c>
    </row>
    <row r="17" customFormat="false" ht="18" hidden="false" customHeight="true" outlineLevel="0" collapsed="false">
      <c r="A17" s="26" t="s">
        <v>26</v>
      </c>
      <c r="B17" s="27" t="n">
        <f aca="false">B8+B16</f>
        <v>34161420</v>
      </c>
      <c r="C17" s="27" t="n">
        <f aca="false">C8+C16</f>
        <v>2186332</v>
      </c>
      <c r="E17" s="26" t="s">
        <v>26</v>
      </c>
      <c r="F17" s="27" t="n">
        <f aca="false">F8+F16</f>
        <v>6269576</v>
      </c>
      <c r="G17" s="27" t="n">
        <f aca="false">G8+G16</f>
        <v>401253</v>
      </c>
    </row>
  </sheetData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M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6" width="16.9230769230769"/>
    <col collapsed="false" hidden="false" max="11" min="2" style="16" width="14.5668016194332"/>
    <col collapsed="false" hidden="false" max="12" min="12" style="16" width="9"/>
    <col collapsed="false" hidden="false" max="13" min="13" style="16" width="7.49797570850202"/>
    <col collapsed="false" hidden="false" max="1025" min="14" style="16" width="9"/>
  </cols>
  <sheetData>
    <row r="1" customFormat="false" ht="23.25" hidden="false" customHeight="false" outlineLevel="0" collapsed="false">
      <c r="A1" s="17" t="s">
        <v>117</v>
      </c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</row>
    <row r="2" customFormat="false" ht="14.25" hidden="false" customHeight="false" outlineLevel="0" collapsed="false">
      <c r="A2" s="18" t="s">
        <v>37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</row>
    <row r="3" customFormat="false" ht="14.25" hidden="false" customHeight="false" outlineLevel="0" collapsed="false">
      <c r="A3" s="18" t="s">
        <v>38</v>
      </c>
      <c r="B3" s="0"/>
      <c r="C3" s="40"/>
      <c r="D3" s="0"/>
      <c r="E3" s="0"/>
      <c r="F3" s="0"/>
      <c r="G3" s="0"/>
      <c r="H3" s="0"/>
      <c r="I3" s="0"/>
      <c r="J3" s="0"/>
      <c r="K3" s="0"/>
      <c r="L3" s="0"/>
      <c r="M3" s="0"/>
    </row>
    <row r="4" customFormat="false" ht="14.25" hidden="false" customHeight="false" outlineLevel="0" collapsed="false">
      <c r="A4" s="0"/>
      <c r="B4" s="0"/>
      <c r="C4" s="0"/>
      <c r="D4" s="0"/>
      <c r="E4" s="40"/>
      <c r="F4" s="0"/>
      <c r="G4" s="0"/>
      <c r="H4" s="0"/>
      <c r="I4" s="0"/>
      <c r="J4" s="0"/>
      <c r="K4" s="20" t="s">
        <v>40</v>
      </c>
      <c r="L4" s="0"/>
      <c r="M4" s="0"/>
    </row>
    <row r="5" customFormat="false" ht="22.5" hidden="false" customHeight="true" outlineLevel="0" collapsed="false">
      <c r="A5" s="21" t="s">
        <v>79</v>
      </c>
      <c r="B5" s="41" t="s">
        <v>118</v>
      </c>
      <c r="C5" s="42"/>
      <c r="D5" s="21" t="s">
        <v>119</v>
      </c>
      <c r="E5" s="22" t="s">
        <v>120</v>
      </c>
      <c r="F5" s="21" t="s">
        <v>121</v>
      </c>
      <c r="G5" s="22" t="s">
        <v>122</v>
      </c>
      <c r="H5" s="41" t="s">
        <v>123</v>
      </c>
      <c r="I5" s="43"/>
      <c r="J5" s="44"/>
      <c r="K5" s="21" t="s">
        <v>35</v>
      </c>
      <c r="L5" s="0"/>
      <c r="M5" s="0"/>
    </row>
    <row r="6" customFormat="false" ht="22.5" hidden="false" customHeight="true" outlineLevel="0" collapsed="false">
      <c r="A6" s="21"/>
      <c r="B6" s="21"/>
      <c r="C6" s="45" t="s">
        <v>124</v>
      </c>
      <c r="D6" s="21"/>
      <c r="E6" s="21"/>
      <c r="F6" s="21"/>
      <c r="G6" s="21"/>
      <c r="H6" s="21"/>
      <c r="I6" s="21" t="s">
        <v>125</v>
      </c>
      <c r="J6" s="21" t="s">
        <v>126</v>
      </c>
      <c r="K6" s="21"/>
      <c r="L6" s="46"/>
      <c r="M6" s="47"/>
    </row>
    <row r="7" customFormat="false" ht="23.25" hidden="false" customHeight="true" outlineLevel="0" collapsed="false">
      <c r="A7" s="14" t="s">
        <v>127</v>
      </c>
      <c r="B7" s="15"/>
      <c r="C7" s="48"/>
      <c r="D7" s="15"/>
      <c r="E7" s="15"/>
      <c r="F7" s="15"/>
      <c r="G7" s="15"/>
      <c r="H7" s="15"/>
      <c r="I7" s="15"/>
      <c r="J7" s="15"/>
      <c r="K7" s="15"/>
      <c r="L7" s="46"/>
      <c r="M7" s="46"/>
    </row>
    <row r="8" customFormat="false" ht="23.25" hidden="false" customHeight="true" outlineLevel="0" collapsed="false">
      <c r="A8" s="14" t="s">
        <v>128</v>
      </c>
      <c r="B8" s="49" t="n">
        <f aca="false">SUM(D8:H8,K8)</f>
        <v>216303020</v>
      </c>
      <c r="C8" s="50" t="n">
        <v>18980709</v>
      </c>
      <c r="D8" s="51" t="n">
        <v>101440587</v>
      </c>
      <c r="E8" s="51" t="n">
        <v>63835906</v>
      </c>
      <c r="F8" s="51"/>
      <c r="G8" s="51" t="n">
        <v>51026527</v>
      </c>
      <c r="H8" s="51"/>
      <c r="I8" s="51"/>
      <c r="J8" s="51"/>
      <c r="K8" s="51"/>
      <c r="L8" s="46"/>
      <c r="M8" s="46"/>
    </row>
    <row r="9" customFormat="false" ht="23.25" hidden="false" customHeight="true" outlineLevel="0" collapsed="false">
      <c r="A9" s="14" t="s">
        <v>129</v>
      </c>
      <c r="B9" s="49" t="n">
        <f aca="false">SUM(D9:H9,K9)</f>
        <v>0</v>
      </c>
      <c r="C9" s="50"/>
      <c r="D9" s="51"/>
      <c r="E9" s="51"/>
      <c r="F9" s="51"/>
      <c r="G9" s="51"/>
      <c r="H9" s="51"/>
      <c r="I9" s="51"/>
      <c r="J9" s="51"/>
      <c r="K9" s="51"/>
      <c r="L9" s="46"/>
      <c r="M9" s="46"/>
    </row>
    <row r="10" customFormat="false" ht="23.25" hidden="false" customHeight="true" outlineLevel="0" collapsed="false">
      <c r="A10" s="14" t="s">
        <v>130</v>
      </c>
      <c r="B10" s="49" t="n">
        <f aca="false">SUM(D10:H10,K10)</f>
        <v>13583542</v>
      </c>
      <c r="C10" s="50" t="n">
        <v>599811</v>
      </c>
      <c r="D10" s="51" t="n">
        <v>13583542</v>
      </c>
      <c r="E10" s="51"/>
      <c r="F10" s="51"/>
      <c r="G10" s="51"/>
      <c r="H10" s="51"/>
      <c r="I10" s="51"/>
      <c r="J10" s="51"/>
      <c r="K10" s="51"/>
      <c r="L10" s="46"/>
      <c r="M10" s="46"/>
    </row>
    <row r="11" customFormat="false" ht="23.25" hidden="false" customHeight="true" outlineLevel="0" collapsed="false">
      <c r="A11" s="14" t="s">
        <v>131</v>
      </c>
      <c r="B11" s="49" t="n">
        <f aca="false">SUM(D11:H11,K11)</f>
        <v>158887792</v>
      </c>
      <c r="C11" s="50" t="n">
        <v>12318718</v>
      </c>
      <c r="D11" s="51" t="n">
        <v>113175124</v>
      </c>
      <c r="E11" s="51" t="n">
        <v>7400000</v>
      </c>
      <c r="F11" s="51"/>
      <c r="G11" s="51" t="n">
        <v>38312668</v>
      </c>
      <c r="H11" s="51"/>
      <c r="I11" s="51"/>
      <c r="J11" s="51"/>
      <c r="K11" s="51"/>
      <c r="L11" s="46"/>
      <c r="M11" s="46"/>
    </row>
    <row r="12" customFormat="false" ht="23.25" hidden="false" customHeight="true" outlineLevel="0" collapsed="false">
      <c r="A12" s="14" t="s">
        <v>132</v>
      </c>
      <c r="B12" s="49" t="n">
        <f aca="false">SUM(D12:H12,K12)</f>
        <v>516277923</v>
      </c>
      <c r="C12" s="50" t="n">
        <v>65314006</v>
      </c>
      <c r="D12" s="51" t="n">
        <v>54001449</v>
      </c>
      <c r="E12" s="51" t="n">
        <v>348945795</v>
      </c>
      <c r="F12" s="51" t="n">
        <v>12144000</v>
      </c>
      <c r="G12" s="51" t="n">
        <v>101186679</v>
      </c>
      <c r="H12" s="51"/>
      <c r="I12" s="51"/>
      <c r="J12" s="51"/>
      <c r="K12" s="51"/>
      <c r="L12" s="46"/>
      <c r="M12" s="46"/>
    </row>
    <row r="13" customFormat="false" ht="23.25" hidden="false" customHeight="true" outlineLevel="0" collapsed="false">
      <c r="A13" s="14" t="s">
        <v>22</v>
      </c>
      <c r="B13" s="49" t="n">
        <f aca="false">SUM(D13:H13,K13)</f>
        <v>321962290</v>
      </c>
      <c r="C13" s="50" t="n">
        <v>34031727</v>
      </c>
      <c r="D13" s="51" t="n">
        <v>216865982</v>
      </c>
      <c r="E13" s="51" t="n">
        <v>65424170</v>
      </c>
      <c r="F13" s="51"/>
      <c r="G13" s="51" t="n">
        <v>39672138</v>
      </c>
      <c r="H13" s="51"/>
      <c r="I13" s="51"/>
      <c r="J13" s="51"/>
      <c r="K13" s="51"/>
      <c r="L13" s="46"/>
      <c r="M13" s="46"/>
    </row>
    <row r="14" customFormat="false" ht="23.25" hidden="false" customHeight="true" outlineLevel="0" collapsed="false">
      <c r="A14" s="14" t="s">
        <v>133</v>
      </c>
      <c r="B14" s="15"/>
      <c r="C14" s="50"/>
      <c r="D14" s="51"/>
      <c r="E14" s="51"/>
      <c r="F14" s="51"/>
      <c r="G14" s="51"/>
      <c r="H14" s="51"/>
      <c r="I14" s="51"/>
      <c r="J14" s="51"/>
      <c r="K14" s="51"/>
      <c r="L14" s="46"/>
      <c r="M14" s="46"/>
    </row>
    <row r="15" customFormat="false" ht="23.25" hidden="false" customHeight="true" outlineLevel="0" collapsed="false">
      <c r="A15" s="14" t="s">
        <v>134</v>
      </c>
      <c r="B15" s="49" t="n">
        <f aca="false">SUM(D15:H15,K15)</f>
        <v>2099233860</v>
      </c>
      <c r="C15" s="50" t="n">
        <v>181120144</v>
      </c>
      <c r="D15" s="51" t="n">
        <v>1871713173</v>
      </c>
      <c r="E15" s="51" t="n">
        <v>113164221</v>
      </c>
      <c r="F15" s="51" t="n">
        <v>56070969</v>
      </c>
      <c r="G15" s="51" t="n">
        <v>58285497</v>
      </c>
      <c r="H15" s="51"/>
      <c r="I15" s="51"/>
      <c r="J15" s="51"/>
      <c r="K15" s="51"/>
      <c r="L15" s="46"/>
      <c r="M15" s="46"/>
    </row>
    <row r="16" customFormat="false" ht="23.25" hidden="false" customHeight="true" outlineLevel="0" collapsed="false">
      <c r="A16" s="14" t="s">
        <v>135</v>
      </c>
      <c r="B16" s="49" t="n">
        <f aca="false">SUM(D16:H16,K16)</f>
        <v>39219398</v>
      </c>
      <c r="C16" s="50" t="n">
        <v>9086047</v>
      </c>
      <c r="D16" s="51" t="n">
        <v>39219398</v>
      </c>
      <c r="E16" s="51"/>
      <c r="F16" s="51"/>
      <c r="G16" s="51"/>
      <c r="H16" s="51"/>
      <c r="I16" s="51"/>
      <c r="J16" s="51"/>
      <c r="K16" s="51"/>
      <c r="L16" s="46"/>
      <c r="M16" s="46"/>
    </row>
    <row r="17" customFormat="false" ht="23.25" hidden="false" customHeight="true" outlineLevel="0" collapsed="false">
      <c r="A17" s="14" t="s">
        <v>136</v>
      </c>
      <c r="B17" s="49" t="n">
        <f aca="false">SUM(D17:H17,K17)</f>
        <v>0</v>
      </c>
      <c r="C17" s="50"/>
      <c r="D17" s="51"/>
      <c r="E17" s="51"/>
      <c r="F17" s="51"/>
      <c r="G17" s="51"/>
      <c r="H17" s="51"/>
      <c r="I17" s="51"/>
      <c r="J17" s="51"/>
      <c r="K17" s="51"/>
      <c r="L17" s="46"/>
      <c r="M17" s="46"/>
    </row>
    <row r="18" customFormat="false" ht="23.25" hidden="false" customHeight="true" outlineLevel="0" collapsed="false">
      <c r="A18" s="14" t="s">
        <v>22</v>
      </c>
      <c r="B18" s="49" t="n">
        <f aca="false">SUM(D18:H18,K18)</f>
        <v>0</v>
      </c>
      <c r="C18" s="50"/>
      <c r="D18" s="51"/>
      <c r="E18" s="51"/>
      <c r="F18" s="51"/>
      <c r="G18" s="51"/>
      <c r="H18" s="51"/>
      <c r="I18" s="51"/>
      <c r="J18" s="51"/>
      <c r="K18" s="51"/>
      <c r="L18" s="46"/>
      <c r="M18" s="46"/>
    </row>
    <row r="19" customFormat="false" ht="23.25" hidden="false" customHeight="true" outlineLevel="0" collapsed="false">
      <c r="A19" s="26" t="s">
        <v>137</v>
      </c>
      <c r="B19" s="52" t="n">
        <f aca="false">SUM(B8:B18)</f>
        <v>3365467825</v>
      </c>
      <c r="C19" s="53" t="n">
        <f aca="false">SUM(C8:C18)</f>
        <v>321451162</v>
      </c>
      <c r="D19" s="54" t="n">
        <f aca="false">SUM(D8:D18)</f>
        <v>2409999255</v>
      </c>
      <c r="E19" s="15" t="n">
        <f aca="false">SUM(E8:E18)</f>
        <v>598770092</v>
      </c>
      <c r="F19" s="15" t="n">
        <f aca="false">SUM(F8:F18)</f>
        <v>68214969</v>
      </c>
      <c r="G19" s="15" t="n">
        <f aca="false">SUM(G8:G18)</f>
        <v>288483509</v>
      </c>
      <c r="H19" s="15" t="n">
        <f aca="false">SUM(H8:H18)</f>
        <v>0</v>
      </c>
      <c r="I19" s="15" t="n">
        <f aca="false">SUM(I8:I18)</f>
        <v>0</v>
      </c>
      <c r="J19" s="15" t="n">
        <f aca="false">SUM(J8:J18)</f>
        <v>0</v>
      </c>
      <c r="K19" s="15" t="n">
        <f aca="false">SUM(K8:K18)</f>
        <v>0</v>
      </c>
    </row>
    <row r="20" customFormat="false" ht="14.25" hidden="false" customHeight="false" outlineLevel="0" collapsed="false"/>
  </sheetData>
  <mergeCells count="8">
    <mergeCell ref="A5:A6"/>
    <mergeCell ref="B5:B6"/>
    <mergeCell ref="D5:D6"/>
    <mergeCell ref="E5:E6"/>
    <mergeCell ref="F5:F6"/>
    <mergeCell ref="G5:G6"/>
    <mergeCell ref="H5:H6"/>
    <mergeCell ref="K5:K6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J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0" min="1" style="16" width="12.1052631578947"/>
    <col collapsed="false" hidden="false" max="1025" min="11" style="16" width="9"/>
  </cols>
  <sheetData>
    <row r="1" customFormat="false" ht="23.25" hidden="false" customHeight="false" outlineLevel="0" collapsed="false">
      <c r="A1" s="17" t="s">
        <v>138</v>
      </c>
      <c r="B1" s="0"/>
      <c r="C1" s="0"/>
      <c r="D1" s="0"/>
      <c r="E1" s="0"/>
      <c r="F1" s="0"/>
      <c r="G1" s="0"/>
      <c r="H1" s="0"/>
      <c r="I1" s="0"/>
      <c r="J1" s="0"/>
    </row>
    <row r="2" customFormat="false" ht="14.25" hidden="false" customHeight="false" outlineLevel="0" collapsed="false">
      <c r="A2" s="18" t="s">
        <v>37</v>
      </c>
      <c r="B2" s="0"/>
      <c r="C2" s="0"/>
      <c r="D2" s="0"/>
      <c r="E2" s="0"/>
      <c r="F2" s="0"/>
      <c r="G2" s="0"/>
      <c r="H2" s="0"/>
      <c r="I2" s="0"/>
      <c r="J2" s="0"/>
    </row>
    <row r="3" customFormat="false" ht="14.25" hidden="false" customHeight="false" outlineLevel="0" collapsed="false">
      <c r="A3" s="18" t="s">
        <v>38</v>
      </c>
      <c r="B3" s="0"/>
      <c r="C3" s="0"/>
      <c r="D3" s="0"/>
      <c r="E3" s="0"/>
      <c r="F3" s="0"/>
      <c r="G3" s="0"/>
      <c r="H3" s="0"/>
      <c r="I3" s="0"/>
      <c r="J3" s="0"/>
    </row>
    <row r="4" customFormat="false" ht="14.2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20" t="s">
        <v>40</v>
      </c>
      <c r="J4" s="0"/>
    </row>
    <row r="5" customFormat="false" ht="37.5" hidden="false" customHeight="true" outlineLevel="0" collapsed="false">
      <c r="A5" s="45" t="s">
        <v>118</v>
      </c>
      <c r="B5" s="55" t="s">
        <v>139</v>
      </c>
      <c r="C5" s="23" t="s">
        <v>140</v>
      </c>
      <c r="D5" s="23" t="s">
        <v>141</v>
      </c>
      <c r="E5" s="23" t="s">
        <v>142</v>
      </c>
      <c r="F5" s="23" t="s">
        <v>143</v>
      </c>
      <c r="G5" s="23" t="s">
        <v>144</v>
      </c>
      <c r="H5" s="55" t="s">
        <v>145</v>
      </c>
      <c r="I5" s="23" t="s">
        <v>146</v>
      </c>
      <c r="J5" s="0"/>
    </row>
    <row r="6" customFormat="false" ht="18" hidden="false" customHeight="true" outlineLevel="0" collapsed="false">
      <c r="A6" s="56" t="n">
        <f aca="false">SUM(B6:H6)</f>
        <v>3365467825</v>
      </c>
      <c r="B6" s="57" t="n">
        <v>2677132955</v>
      </c>
      <c r="C6" s="57" t="n">
        <v>668820870</v>
      </c>
      <c r="D6" s="57"/>
      <c r="E6" s="57" t="n">
        <v>19514000</v>
      </c>
      <c r="F6" s="57"/>
      <c r="G6" s="57"/>
      <c r="H6" s="57"/>
      <c r="I6" s="57"/>
      <c r="J6" s="0"/>
    </row>
    <row r="7" customFormat="false" ht="13.5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</row>
    <row r="8" customFormat="false" ht="13.5" hidden="false" customHeight="false" outlineLevel="0" collapsed="false">
      <c r="A8" s="0"/>
      <c r="B8" s="0"/>
      <c r="C8" s="0"/>
      <c r="D8" s="0"/>
      <c r="E8" s="0"/>
      <c r="F8" s="0"/>
      <c r="G8" s="0"/>
      <c r="H8" s="0"/>
      <c r="I8" s="0"/>
      <c r="J8" s="0"/>
    </row>
    <row r="9" customFormat="false" ht="23.25" hidden="false" customHeight="false" outlineLevel="0" collapsed="false">
      <c r="A9" s="17" t="s">
        <v>147</v>
      </c>
      <c r="B9" s="0"/>
      <c r="C9" s="0"/>
      <c r="D9" s="0"/>
      <c r="E9" s="0"/>
      <c r="F9" s="0"/>
      <c r="G9" s="0"/>
      <c r="H9" s="0"/>
      <c r="I9" s="0"/>
      <c r="J9" s="0"/>
    </row>
    <row r="10" customFormat="false" ht="14.25" hidden="false" customHeight="false" outlineLevel="0" collapsed="false">
      <c r="A10" s="18" t="s">
        <v>37</v>
      </c>
      <c r="B10" s="0"/>
      <c r="C10" s="0"/>
      <c r="D10" s="0"/>
      <c r="E10" s="0"/>
      <c r="F10" s="0"/>
      <c r="G10" s="0"/>
      <c r="H10" s="0"/>
      <c r="I10" s="0"/>
      <c r="J10" s="0"/>
    </row>
    <row r="11" customFormat="false" ht="14.25" hidden="false" customHeight="false" outlineLevel="0" collapsed="false">
      <c r="A11" s="18" t="s">
        <v>38</v>
      </c>
      <c r="B11" s="58"/>
      <c r="C11" s="58"/>
      <c r="D11" s="58"/>
      <c r="E11" s="58"/>
      <c r="F11" s="58"/>
      <c r="G11" s="58"/>
      <c r="H11" s="58"/>
      <c r="I11" s="58"/>
      <c r="J11" s="0"/>
    </row>
    <row r="12" customFormat="false" ht="14.25" hidden="false" customHeight="false" outlineLevel="0" collapsed="false">
      <c r="A12" s="0"/>
      <c r="B12" s="58"/>
      <c r="C12" s="58"/>
      <c r="D12" s="58"/>
      <c r="E12" s="58"/>
      <c r="F12" s="58"/>
      <c r="G12" s="58"/>
      <c r="H12" s="58"/>
      <c r="I12" s="58"/>
      <c r="J12" s="20" t="s">
        <v>40</v>
      </c>
    </row>
    <row r="13" customFormat="false" ht="37.5" hidden="false" customHeight="true" outlineLevel="0" collapsed="false">
      <c r="A13" s="45" t="s">
        <v>118</v>
      </c>
      <c r="B13" s="55" t="s">
        <v>148</v>
      </c>
      <c r="C13" s="23" t="s">
        <v>149</v>
      </c>
      <c r="D13" s="23" t="s">
        <v>150</v>
      </c>
      <c r="E13" s="23" t="s">
        <v>151</v>
      </c>
      <c r="F13" s="23" t="s">
        <v>152</v>
      </c>
      <c r="G13" s="23" t="s">
        <v>153</v>
      </c>
      <c r="H13" s="23" t="s">
        <v>154</v>
      </c>
      <c r="I13" s="23" t="s">
        <v>155</v>
      </c>
      <c r="J13" s="55" t="s">
        <v>156</v>
      </c>
    </row>
    <row r="14" customFormat="false" ht="18" hidden="false" customHeight="true" outlineLevel="0" collapsed="false">
      <c r="A14" s="59" t="n">
        <f aca="false">SUM(B14:J14)</f>
        <v>3365467825</v>
      </c>
      <c r="B14" s="60" t="n">
        <v>321451163</v>
      </c>
      <c r="C14" s="60" t="n">
        <v>323153834</v>
      </c>
      <c r="D14" s="60" t="n">
        <v>309749813</v>
      </c>
      <c r="E14" s="60" t="n">
        <v>291580834</v>
      </c>
      <c r="F14" s="60" t="n">
        <v>274500958</v>
      </c>
      <c r="G14" s="60" t="n">
        <v>1147735222</v>
      </c>
      <c r="H14" s="60" t="n">
        <v>556676905</v>
      </c>
      <c r="I14" s="60" t="n">
        <v>140619096</v>
      </c>
      <c r="J14" s="60" t="n">
        <v>0</v>
      </c>
    </row>
    <row r="15" customFormat="false" ht="13.5" hidden="false" customHeight="false" outlineLevel="0" collapsed="false">
      <c r="A15" s="0"/>
      <c r="B15" s="0"/>
      <c r="C15" s="0"/>
      <c r="D15" s="0"/>
      <c r="E15" s="0"/>
      <c r="F15" s="0"/>
      <c r="G15" s="0"/>
    </row>
    <row r="16" customFormat="false" ht="13.5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23.25" hidden="false" customHeight="false" outlineLevel="0" collapsed="false">
      <c r="A17" s="17" t="s">
        <v>157</v>
      </c>
      <c r="B17" s="0"/>
      <c r="C17" s="0"/>
      <c r="D17" s="0"/>
      <c r="E17" s="0"/>
      <c r="F17" s="0"/>
      <c r="G17" s="0"/>
    </row>
    <row r="18" customFormat="false" ht="14.25" hidden="false" customHeight="false" outlineLevel="0" collapsed="false">
      <c r="A18" s="18" t="s">
        <v>37</v>
      </c>
      <c r="B18" s="20"/>
      <c r="C18" s="0"/>
      <c r="D18" s="0"/>
      <c r="E18" s="0"/>
      <c r="F18" s="0"/>
      <c r="G18" s="0"/>
    </row>
    <row r="19" customFormat="false" ht="14.25" hidden="false" customHeight="false" outlineLevel="0" collapsed="false">
      <c r="A19" s="18" t="s">
        <v>38</v>
      </c>
      <c r="B19" s="0"/>
      <c r="C19" s="0"/>
      <c r="D19" s="0"/>
      <c r="E19" s="0"/>
      <c r="F19" s="0"/>
      <c r="G19" s="0"/>
    </row>
    <row r="20" customFormat="false" ht="14.25" hidden="false" customHeight="false" outlineLevel="0" collapsed="false">
      <c r="A20" s="0"/>
      <c r="B20" s="0"/>
      <c r="C20" s="0"/>
      <c r="D20" s="0"/>
      <c r="E20" s="0"/>
      <c r="F20" s="0"/>
      <c r="G20" s="20" t="s">
        <v>40</v>
      </c>
    </row>
    <row r="21" customFormat="false" ht="37.5" hidden="false" customHeight="true" outlineLevel="0" collapsed="false">
      <c r="A21" s="22" t="s">
        <v>158</v>
      </c>
      <c r="B21" s="22"/>
      <c r="C21" s="21" t="s">
        <v>159</v>
      </c>
      <c r="D21" s="21"/>
      <c r="E21" s="21"/>
      <c r="F21" s="21"/>
      <c r="G21" s="21"/>
    </row>
    <row r="22" customFormat="false" ht="18" hidden="false" customHeight="true" outlineLevel="0" collapsed="false">
      <c r="A22" s="61" t="s">
        <v>15</v>
      </c>
      <c r="B22" s="61"/>
      <c r="C22" s="61" t="s">
        <v>15</v>
      </c>
      <c r="D22" s="61"/>
      <c r="E22" s="61"/>
      <c r="F22" s="61"/>
      <c r="G22" s="61"/>
    </row>
  </sheetData>
  <mergeCells count="4">
    <mergeCell ref="A21:B21"/>
    <mergeCell ref="C21:G21"/>
    <mergeCell ref="A22:B22"/>
    <mergeCell ref="C22:G2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6" width="21.1012145748988"/>
    <col collapsed="false" hidden="false" max="6" min="2" style="16" width="13.3886639676113"/>
    <col collapsed="false" hidden="false" max="1025" min="7" style="16" width="9"/>
  </cols>
  <sheetData>
    <row r="1" customFormat="false" ht="23.25" hidden="false" customHeight="false" outlineLevel="0" collapsed="false">
      <c r="A1" s="17" t="s">
        <v>160</v>
      </c>
      <c r="B1" s="0"/>
      <c r="C1" s="0"/>
      <c r="D1" s="0"/>
      <c r="E1" s="0"/>
      <c r="F1" s="0"/>
    </row>
    <row r="2" customFormat="false" ht="14.25" hidden="false" customHeight="false" outlineLevel="0" collapsed="false">
      <c r="A2" s="18" t="s">
        <v>37</v>
      </c>
      <c r="B2" s="0"/>
      <c r="C2" s="0"/>
      <c r="D2" s="0"/>
      <c r="E2" s="0"/>
      <c r="F2" s="0"/>
    </row>
    <row r="3" customFormat="false" ht="14.25" hidden="false" customHeight="false" outlineLevel="0" collapsed="false">
      <c r="A3" s="18" t="s">
        <v>38</v>
      </c>
      <c r="B3" s="0"/>
      <c r="C3" s="0"/>
      <c r="D3" s="0"/>
      <c r="E3" s="0"/>
      <c r="F3" s="0"/>
    </row>
    <row r="4" customFormat="false" ht="14.25" hidden="false" customHeight="false" outlineLevel="0" collapsed="false">
      <c r="A4" s="0"/>
      <c r="B4" s="0"/>
      <c r="C4" s="0"/>
      <c r="D4" s="0"/>
      <c r="E4" s="0"/>
      <c r="F4" s="20" t="s">
        <v>40</v>
      </c>
    </row>
    <row r="5" customFormat="false" ht="22.5" hidden="false" customHeight="true" outlineLevel="0" collapsed="false">
      <c r="A5" s="21" t="s">
        <v>5</v>
      </c>
      <c r="B5" s="21" t="s">
        <v>161</v>
      </c>
      <c r="C5" s="21" t="s">
        <v>162</v>
      </c>
      <c r="D5" s="21" t="s">
        <v>163</v>
      </c>
      <c r="E5" s="21"/>
      <c r="F5" s="21" t="s">
        <v>164</v>
      </c>
    </row>
    <row r="6" customFormat="false" ht="22.5" hidden="false" customHeight="true" outlineLevel="0" collapsed="false">
      <c r="A6" s="21"/>
      <c r="B6" s="21"/>
      <c r="C6" s="21"/>
      <c r="D6" s="21" t="s">
        <v>165</v>
      </c>
      <c r="E6" s="21" t="s">
        <v>35</v>
      </c>
      <c r="F6" s="21"/>
    </row>
    <row r="7" customFormat="false" ht="18" hidden="false" customHeight="true" outlineLevel="0" collapsed="false">
      <c r="A7" s="14" t="s">
        <v>166</v>
      </c>
      <c r="B7" s="25" t="n">
        <v>2192887</v>
      </c>
      <c r="C7" s="25" t="n">
        <f aca="false">979531+1206801</f>
        <v>2186332</v>
      </c>
      <c r="D7" s="25" t="n">
        <v>2192887</v>
      </c>
      <c r="E7" s="25"/>
      <c r="F7" s="27" t="n">
        <f aca="false">B7+C7-D7-E7</f>
        <v>2186332</v>
      </c>
    </row>
    <row r="8" customFormat="false" ht="18" hidden="false" customHeight="true" outlineLevel="0" collapsed="false">
      <c r="A8" s="14" t="s">
        <v>167</v>
      </c>
      <c r="B8" s="25" t="n">
        <v>137480</v>
      </c>
      <c r="C8" s="25" t="n">
        <v>302746</v>
      </c>
      <c r="D8" s="25" t="n">
        <v>38973</v>
      </c>
      <c r="E8" s="25"/>
      <c r="F8" s="27" t="n">
        <f aca="false">B8+C8-D8-E8</f>
        <v>401253</v>
      </c>
    </row>
    <row r="9" customFormat="false" ht="18" hidden="false" customHeight="true" outlineLevel="0" collapsed="false">
      <c r="A9" s="14" t="s">
        <v>168</v>
      </c>
      <c r="B9" s="25" t="n">
        <v>333377990</v>
      </c>
      <c r="C9" s="25" t="n">
        <v>959010</v>
      </c>
      <c r="D9" s="25"/>
      <c r="E9" s="25"/>
      <c r="F9" s="27" t="n">
        <f aca="false">B9+C9-D9-E9</f>
        <v>334337000</v>
      </c>
    </row>
    <row r="10" customFormat="false" ht="18" hidden="false" customHeight="true" outlineLevel="0" collapsed="false">
      <c r="A10" s="14" t="s">
        <v>169</v>
      </c>
      <c r="B10" s="25" t="n">
        <v>35086771</v>
      </c>
      <c r="C10" s="25" t="n">
        <v>41332846</v>
      </c>
      <c r="D10" s="25" t="n">
        <v>35086771</v>
      </c>
      <c r="E10" s="25"/>
      <c r="F10" s="27" t="n">
        <f aca="false">B10+C10-D10-E10</f>
        <v>41332846</v>
      </c>
    </row>
    <row r="11" customFormat="false" ht="18" hidden="false" customHeight="true" outlineLevel="0" collapsed="false">
      <c r="A11" s="26" t="s">
        <v>26</v>
      </c>
      <c r="B11" s="27" t="n">
        <f aca="false">SUM(B7:B10)</f>
        <v>370795128</v>
      </c>
      <c r="C11" s="27" t="n">
        <f aca="false">SUM(C7:C10)</f>
        <v>44780934</v>
      </c>
      <c r="D11" s="27" t="n">
        <f aca="false">SUM(D7:D10)</f>
        <v>37318631</v>
      </c>
      <c r="E11" s="27" t="n">
        <f aca="false">SUM(E7:E10)</f>
        <v>0</v>
      </c>
      <c r="F11" s="27" t="n">
        <f aca="false">SUM(F7:F10)</f>
        <v>378257431</v>
      </c>
    </row>
  </sheetData>
  <mergeCells count="5">
    <mergeCell ref="A5:A6"/>
    <mergeCell ref="B5:B6"/>
    <mergeCell ref="C5:C6"/>
    <mergeCell ref="D5:E5"/>
    <mergeCell ref="F5:F6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2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6" width="30.4210526315789"/>
    <col collapsed="false" hidden="false" max="2" min="2" style="16" width="31.4939271255061"/>
    <col collapsed="false" hidden="false" max="4" min="3" style="16" width="15.1052631578947"/>
    <col collapsed="false" hidden="false" max="1025" min="5" style="16" width="9"/>
  </cols>
  <sheetData>
    <row r="1" customFormat="false" ht="23.25" hidden="false" customHeight="false" outlineLevel="0" collapsed="false">
      <c r="A1" s="17" t="s">
        <v>170</v>
      </c>
      <c r="B1" s="0"/>
      <c r="C1" s="0"/>
      <c r="D1" s="0"/>
      <c r="E1" s="0"/>
    </row>
    <row r="2" customFormat="false" ht="14.25" hidden="false" customHeight="false" outlineLevel="0" collapsed="false">
      <c r="A2" s="18" t="s">
        <v>37</v>
      </c>
      <c r="B2" s="0"/>
      <c r="C2" s="0"/>
      <c r="D2" s="0"/>
      <c r="E2" s="0"/>
    </row>
    <row r="3" customFormat="false" ht="14.25" hidden="false" customHeight="false" outlineLevel="0" collapsed="false">
      <c r="A3" s="18" t="s">
        <v>38</v>
      </c>
      <c r="B3" s="0"/>
      <c r="C3" s="0"/>
      <c r="D3" s="0"/>
      <c r="E3" s="0"/>
    </row>
    <row r="4" customFormat="false" ht="14.25" hidden="false" customHeight="false" outlineLevel="0" collapsed="false">
      <c r="A4" s="0"/>
      <c r="B4" s="0"/>
      <c r="C4" s="0"/>
      <c r="D4" s="0"/>
      <c r="E4" s="20" t="s">
        <v>40</v>
      </c>
    </row>
    <row r="5" customFormat="false" ht="22.5" hidden="false" customHeight="true" outlineLevel="0" collapsed="false">
      <c r="A5" s="21" t="s">
        <v>5</v>
      </c>
      <c r="B5" s="21" t="s">
        <v>171</v>
      </c>
      <c r="C5" s="21" t="s">
        <v>172</v>
      </c>
      <c r="D5" s="21" t="s">
        <v>173</v>
      </c>
      <c r="E5" s="21" t="s">
        <v>174</v>
      </c>
    </row>
    <row r="6" customFormat="false" ht="22.5" hidden="false" customHeight="true" outlineLevel="0" collapsed="false">
      <c r="A6" s="62" t="s">
        <v>175</v>
      </c>
      <c r="B6" s="63" t="s">
        <v>176</v>
      </c>
      <c r="C6" s="63" t="s">
        <v>177</v>
      </c>
      <c r="D6" s="64" t="n">
        <v>22140420</v>
      </c>
      <c r="E6" s="65"/>
    </row>
    <row r="7" customFormat="false" ht="22.5" hidden="false" customHeight="true" outlineLevel="0" collapsed="false">
      <c r="A7" s="62"/>
      <c r="B7" s="63" t="s">
        <v>178</v>
      </c>
      <c r="C7" s="63" t="s">
        <v>177</v>
      </c>
      <c r="D7" s="64" t="n">
        <v>5013000</v>
      </c>
      <c r="E7" s="65"/>
    </row>
    <row r="8" customFormat="false" ht="18" hidden="false" customHeight="true" outlineLevel="0" collapsed="false">
      <c r="A8" s="62"/>
      <c r="B8" s="63" t="s">
        <v>179</v>
      </c>
      <c r="C8" s="63" t="s">
        <v>180</v>
      </c>
      <c r="D8" s="64" t="n">
        <v>2351000</v>
      </c>
      <c r="E8" s="60"/>
    </row>
    <row r="9" customFormat="false" ht="18" hidden="false" customHeight="true" outlineLevel="0" collapsed="false">
      <c r="A9" s="62"/>
      <c r="B9" s="63" t="s">
        <v>181</v>
      </c>
      <c r="C9" s="63" t="s">
        <v>182</v>
      </c>
      <c r="D9" s="64" t="n">
        <v>2505000</v>
      </c>
      <c r="E9" s="60"/>
    </row>
    <row r="10" customFormat="false" ht="18" hidden="false" customHeight="true" outlineLevel="0" collapsed="false">
      <c r="A10" s="62"/>
      <c r="B10" s="63" t="s">
        <v>183</v>
      </c>
      <c r="C10" s="63" t="s">
        <v>184</v>
      </c>
      <c r="D10" s="64" t="n">
        <v>12515000</v>
      </c>
      <c r="E10" s="60"/>
    </row>
    <row r="11" customFormat="false" ht="18" hidden="false" customHeight="true" outlineLevel="0" collapsed="false">
      <c r="A11" s="62"/>
      <c r="B11" s="66" t="s">
        <v>185</v>
      </c>
      <c r="C11" s="67"/>
      <c r="D11" s="64" t="n">
        <f aca="false">SUM(D6:D10)</f>
        <v>44524420</v>
      </c>
      <c r="E11" s="68"/>
    </row>
    <row r="12" customFormat="false" ht="18" hidden="false" customHeight="true" outlineLevel="0" collapsed="false">
      <c r="A12" s="26" t="s">
        <v>186</v>
      </c>
      <c r="B12" s="63" t="s">
        <v>187</v>
      </c>
      <c r="C12" s="63" t="s">
        <v>188</v>
      </c>
      <c r="D12" s="64" t="n">
        <v>194011000</v>
      </c>
      <c r="E12" s="60"/>
    </row>
    <row r="13" customFormat="false" ht="18" hidden="false" customHeight="true" outlineLevel="0" collapsed="false">
      <c r="A13" s="26"/>
      <c r="B13" s="63" t="s">
        <v>189</v>
      </c>
      <c r="C13" s="63" t="s">
        <v>184</v>
      </c>
      <c r="D13" s="64" t="n">
        <v>4228000</v>
      </c>
      <c r="E13" s="60"/>
    </row>
    <row r="14" customFormat="false" ht="18" hidden="false" customHeight="true" outlineLevel="0" collapsed="false">
      <c r="A14" s="26"/>
      <c r="B14" s="63" t="s">
        <v>190</v>
      </c>
      <c r="C14" s="63" t="s">
        <v>184</v>
      </c>
      <c r="D14" s="64" t="n">
        <v>11632000</v>
      </c>
      <c r="E14" s="60"/>
    </row>
    <row r="15" customFormat="false" ht="18" hidden="false" customHeight="true" outlineLevel="0" collapsed="false">
      <c r="A15" s="26"/>
      <c r="B15" s="63" t="s">
        <v>191</v>
      </c>
      <c r="C15" s="63" t="s">
        <v>184</v>
      </c>
      <c r="D15" s="64" t="n">
        <v>21226000</v>
      </c>
      <c r="E15" s="60"/>
    </row>
    <row r="16" customFormat="false" ht="18" hidden="false" customHeight="true" outlineLevel="0" collapsed="false">
      <c r="A16" s="26"/>
      <c r="B16" s="63" t="s">
        <v>192</v>
      </c>
      <c r="C16" s="63" t="s">
        <v>193</v>
      </c>
      <c r="D16" s="64" t="n">
        <v>59103000</v>
      </c>
      <c r="E16" s="60"/>
    </row>
    <row r="17" customFormat="false" ht="18" hidden="false" customHeight="true" outlineLevel="0" collapsed="false">
      <c r="A17" s="26"/>
      <c r="B17" s="63" t="s">
        <v>194</v>
      </c>
      <c r="C17" s="63" t="s">
        <v>195</v>
      </c>
      <c r="D17" s="64" t="n">
        <v>24306000</v>
      </c>
      <c r="E17" s="60"/>
    </row>
    <row r="18" customFormat="false" ht="18" hidden="false" customHeight="true" outlineLevel="0" collapsed="false">
      <c r="A18" s="26"/>
      <c r="B18" s="63" t="s">
        <v>196</v>
      </c>
      <c r="C18" s="63" t="s">
        <v>59</v>
      </c>
      <c r="D18" s="64" t="n">
        <v>20212389</v>
      </c>
      <c r="E18" s="60"/>
    </row>
    <row r="19" customFormat="false" ht="18" hidden="false" customHeight="true" outlineLevel="0" collapsed="false">
      <c r="A19" s="26"/>
      <c r="B19" s="65" t="s">
        <v>35</v>
      </c>
      <c r="C19" s="60"/>
      <c r="D19" s="64" t="n">
        <v>565203766</v>
      </c>
      <c r="E19" s="60"/>
    </row>
    <row r="20" customFormat="false" ht="18" hidden="false" customHeight="true" outlineLevel="0" collapsed="false">
      <c r="A20" s="26"/>
      <c r="B20" s="69" t="s">
        <v>185</v>
      </c>
      <c r="C20" s="70"/>
      <c r="D20" s="52" t="n">
        <f aca="false">SUM(D12:D19)</f>
        <v>899922155</v>
      </c>
      <c r="E20" s="70"/>
    </row>
    <row r="21" customFormat="false" ht="18" hidden="false" customHeight="true" outlineLevel="0" collapsed="false">
      <c r="A21" s="26" t="s">
        <v>26</v>
      </c>
      <c r="B21" s="70"/>
      <c r="C21" s="70"/>
      <c r="D21" s="52" t="n">
        <f aca="false">D11+D20</f>
        <v>944446575</v>
      </c>
      <c r="E21" s="70"/>
    </row>
    <row r="23" customFormat="false" ht="14.25" hidden="false" customHeight="false" outlineLevel="0" collapsed="false"/>
    <row r="24" customFormat="false" ht="14.25" hidden="false" customHeight="false" outlineLevel="0" collapsed="false"/>
  </sheetData>
  <mergeCells count="2">
    <mergeCell ref="A6:A11"/>
    <mergeCell ref="A12:A20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LibreOffice/5.1.5.2$Linux_X86_64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2020-01-14T00:54:44Z</dcterms:created>
  <dc:creator>mirai003</dc:creator>
  <dc:description/>
  <dc:language>en-US</dc:language>
  <cp:lastModifiedBy>mirai003</cp:lastModifiedBy>
  <cp:lastPrinted>2020-03-30T08:01:13Z</cp:lastPrinted>
  <dcterms:modified xsi:type="dcterms:W3CDTF">2020-03-30T08:01:19Z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