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08建設\07公共下水道\00諸務\07各種調査\令和７年度\000000_総務課依頼\260120_ 公営企業に係る経営比較分析表（令和６年度決算）の 分析等について\◇提出用\【経営比較分析表】2024_18里庄町_下水道事業（法適）\"/>
    </mc:Choice>
  </mc:AlternateContent>
  <xr:revisionPtr revIDLastSave="0" documentId="13_ncr:1_{7D24857B-B9F9-490C-AFBF-E9120B96F661}" xr6:coauthVersionLast="47" xr6:coauthVersionMax="47" xr10:uidLastSave="{00000000-0000-0000-0000-000000000000}"/>
  <workbookProtection workbookAlgorithmName="SHA-512" workbookHashValue="YJNivDQLXPBEN9969N43WQU8RPDyO97u3oVOHRChg3YMwkzNQk9NP61IjduI9g037CLbc/U2pc64Ug1YJZ4/1w==" workbookSaltValue="z1zk4sLPqkXum7/dxXkNSg==" workbookSpinCount="100000" lockStructure="1"/>
  <bookViews>
    <workbookView xWindow="-108" yWindow="-108" windowWidth="23256" windowHeight="125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Q6" i="5"/>
  <c r="W10" i="4" s="1"/>
  <c r="P6" i="5"/>
  <c r="P10" i="4" s="1"/>
  <c r="O6" i="5"/>
  <c r="I10" i="4" s="1"/>
  <c r="N6" i="5"/>
  <c r="M6" i="5"/>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E85" i="4"/>
  <c r="AD10" i="4"/>
  <c r="B10" i="4"/>
  <c r="AD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<sst xmlns="http://schemas.openxmlformats.org/spreadsheetml/2006/main" count="236" uniqueCount="115">
  <si>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</si>
  <si>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</si>
  <si>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</si>
  <si>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</si>
  <si>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</si>
  <si>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</si>
  <si>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</si>
  <si>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</si>
  <si>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</si>
  <si>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</si>
  <si>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</si>
  <si>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</si>
  <si>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</si>
  <si>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</si>
  <si>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</si>
  <si>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</si>
  <si>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</si>
  <si>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</si>
  <si>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</si>
  <si>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</si>
  <si>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</si>
  <si>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</si>
  <si>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</si>
  <si>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</si>
  <si>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</si>
  <si>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</si>
  <si>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</si>
  <si>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</si>
  <si>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</si>
  <si>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</si>
  <si>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</si>
  <si>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</si>
  <si>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</si>
  <si>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</si>
  <si>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</si>
  <si>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</si>
  <si>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</si>
  <si>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</si>
  <si>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</si>
  <si>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</si>
  <si>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</si>
  <si>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</si>
  <si>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</si>
  <si>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</si>
  <si>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</si>
  <si>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</si>
  <si>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</si>
  <si>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</si>
  <si>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</si>
  <si>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</si>
  <si>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</si>
  <si>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</si>
  <si>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</si>
  <si>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</si>
  <si>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</si>
  <si>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</si>
  <si>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</si>
  <si>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</si>
  <si>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</si>
  <si>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</si>
  <si>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</si>
  <si>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</si>
  <si>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</si>
  <si>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</si>
  <si>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</si>
  <si>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</si>
  <si>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</si>
  <si>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</si>
  <si>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</si>
  <si>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</si>
  <si>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</si>
  <si>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</si>
  <si>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</si>
  <si>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</si>
  <si>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</si>
  <si>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</si>
  <si>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</si>
  <si>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</si>
  <si>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</si>
  <si>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</si>
  <si>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</si>
  <si>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</si>
  <si>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</si>
  <si>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</si>
  <si>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</si>
  <si>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</si>
  <si>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</si>
  <si>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</si>
  <si>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</si>
  <si>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</si>
  <si>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</si>
  <si>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</si>
  <si>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</si>
  <si>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</si>
  <si>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</si>
  <si>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</si>
  <si>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岡山県　里庄町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</si>
  <si>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</si>
  <si>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</si>
  <si>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</si>
  <si>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</si>
  <si>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</si>
  <si>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</si>
  <si>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</si>
  <si>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</si>
  <si>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</si>
  <si>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</si>
  <si>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</si>
  <si>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</si>
  <si>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</si>
  <si>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</si>
  <si>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</si>
  <si>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累積欠損金が無く、経常収支比率が１００％を超えているので経営状況は良好といえる。
　しかし、経費回収率をみると、汚水処理に係る費用を下水道使用料で８４％程度しか賄えておらず、残りは主に一般会計からの繰入金に頼っているのが現状である。この繰入金は起債償還に係るものが主であり、整備を進めて使用料収入が増加すれば削減することができる。
　また企業債残高は、下水道整備途中であるため大きく減少することは考えにくいが、事業規模の縮小や使用料収入の増加により徐々に減少すると考えられる。</t>
    <phoneticPr fontId="4"/>
  </si>
  <si>
    <t>里庄町は、平成１６年から供用を開始しており、下水道整備予定区域の約６５％の整備が終わったところであり、下水道普及率も約７０％であるため、事業費を起債や一般会計からの繰入金に依存している。
　しかし、今後も管渠整備を進めることにより、有収水量や使用料収入の増加が見込まれることから、更なる経費節減に努めると共に、水洗化率向上につながるように、引き続き住民に対して下水道への接続をお願いしていく必要がある。</t>
    <phoneticPr fontId="4"/>
  </si>
  <si>
    <t>供用開始が平成１６年と、近隣市町よりも遅いため管渠等は比較的新しく老朽化していない。
　また、有形固定資産減価償却率は類似団体と比較してやや低い水準となっている。現時点では設置後４８年経過した施設が最も古いものであり、耐用年数と比較すると、まだ更新には早いと思われる。
　現状、施設の老朽化が著しい状況ではないが、今後の下水道整備等に応じて更新等の計画を検討する必要がある。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</si>
</sst>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quot;-&quot;">
                  <c:v>0.1</c:v>
                </c:pt>
                <c:pt idx="4" formatCode="#,##0.00;&quot;△&quot;#,##0.00;&quot;-&quot;">
                  <c:v>0.2</c:v>
                </c:pt>
              </c:numCache>
            </c:numRef>
          </c:val>
          <c:extLst>
            <c:ext xmlns:c16="http://schemas.microsoft.com/office/drawing/2014/chart" uri="{C3380CC4-5D6E-409C-BE32-E72D297353CC}">
              <c16:uniqueId val="{00000000-298F-4E5E-AB55-1C878252F74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0.32</c:v>
                </c:pt>
                <c:pt idx="1">
                  <c:v>0.1</c:v>
                </c:pt>
                <c:pt idx="2">
                  <c:v>0.09</c:v>
                </c:pt>
                <c:pt idx="3">
                  <c:v>0.1</c:v>
                </c:pt>
                <c:pt idx="4">
                  <c:v>0.04</c:v>
                </c:pt>
              </c:numCache>
            </c:numRef>
          </c:val>
          <c:smooth val="0"/>
          <c:extLst>
            <c:ext xmlns:c16="http://schemas.microsoft.com/office/drawing/2014/chart" uri="{C3380CC4-5D6E-409C-BE32-E72D297353CC}">
              <c16:uniqueId val="{00000001-298F-4E5E-AB55-1C878252F74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728-4899-9ED4-0FA2777E3FD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49.47</c:v>
                </c:pt>
                <c:pt idx="1">
                  <c:v>48.19</c:v>
                </c:pt>
                <c:pt idx="2">
                  <c:v>47.32</c:v>
                </c:pt>
                <c:pt idx="3">
                  <c:v>48.03</c:v>
                </c:pt>
                <c:pt idx="4">
                  <c:v>48.92</c:v>
                </c:pt>
              </c:numCache>
            </c:numRef>
          </c:val>
          <c:smooth val="0"/>
          <c:extLst>
            <c:ext xmlns:c16="http://schemas.microsoft.com/office/drawing/2014/chart" uri="{C3380CC4-5D6E-409C-BE32-E72D297353CC}">
              <c16:uniqueId val="{00000001-2728-4899-9ED4-0FA2777E3FD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74.069999999999993</c:v>
                </c:pt>
                <c:pt idx="1">
                  <c:v>74.790000000000006</c:v>
                </c:pt>
                <c:pt idx="2">
                  <c:v>76.63</c:v>
                </c:pt>
                <c:pt idx="3">
                  <c:v>77.849999999999994</c:v>
                </c:pt>
                <c:pt idx="4">
                  <c:v>78.09</c:v>
                </c:pt>
              </c:numCache>
            </c:numRef>
          </c:val>
          <c:extLst>
            <c:ext xmlns:c16="http://schemas.microsoft.com/office/drawing/2014/chart" uri="{C3380CC4-5D6E-409C-BE32-E72D297353CC}">
              <c16:uniqueId val="{00000000-3512-41A5-8A2E-94604609030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82.06</c:v>
                </c:pt>
                <c:pt idx="1">
                  <c:v>82.26</c:v>
                </c:pt>
                <c:pt idx="2">
                  <c:v>81.33</c:v>
                </c:pt>
                <c:pt idx="3">
                  <c:v>80.95</c:v>
                </c:pt>
                <c:pt idx="4">
                  <c:v>80.760000000000005</c:v>
                </c:pt>
              </c:numCache>
            </c:numRef>
          </c:val>
          <c:smooth val="0"/>
          <c:extLst>
            <c:ext xmlns:c16="http://schemas.microsoft.com/office/drawing/2014/chart" uri="{C3380CC4-5D6E-409C-BE32-E72D297353CC}">
              <c16:uniqueId val="{00000001-3512-41A5-8A2E-94604609030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126.91</c:v>
                </c:pt>
                <c:pt idx="1">
                  <c:v>120.5</c:v>
                </c:pt>
                <c:pt idx="2">
                  <c:v>120.92</c:v>
                </c:pt>
                <c:pt idx="3">
                  <c:v>123.63</c:v>
                </c:pt>
                <c:pt idx="4">
                  <c:v>126.28</c:v>
                </c:pt>
              </c:numCache>
            </c:numRef>
          </c:val>
          <c:extLst>
            <c:ext xmlns:c16="http://schemas.microsoft.com/office/drawing/2014/chart" uri="{C3380CC4-5D6E-409C-BE32-E72D297353CC}">
              <c16:uniqueId val="{00000000-E577-4527-A588-FF3CEFDDE39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107.81</c:v>
                </c:pt>
                <c:pt idx="1">
                  <c:v>107.54</c:v>
                </c:pt>
                <c:pt idx="2">
                  <c:v>107.19</c:v>
                </c:pt>
                <c:pt idx="3">
                  <c:v>107.04</c:v>
                </c:pt>
                <c:pt idx="4">
                  <c:v>107.83</c:v>
                </c:pt>
              </c:numCache>
            </c:numRef>
          </c:val>
          <c:smooth val="0"/>
          <c:extLst>
            <c:ext xmlns:c16="http://schemas.microsoft.com/office/drawing/2014/chart" uri="{C3380CC4-5D6E-409C-BE32-E72D297353CC}">
              <c16:uniqueId val="{00000001-E577-4527-A588-FF3CEFDDE39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16.079999999999998</c:v>
                </c:pt>
                <c:pt idx="1">
                  <c:v>17.59</c:v>
                </c:pt>
                <c:pt idx="2">
                  <c:v>19.11</c:v>
                </c:pt>
                <c:pt idx="3">
                  <c:v>20.52</c:v>
                </c:pt>
                <c:pt idx="4">
                  <c:v>21.66</c:v>
                </c:pt>
              </c:numCache>
            </c:numRef>
          </c:val>
          <c:extLst>
            <c:ext xmlns:c16="http://schemas.microsoft.com/office/drawing/2014/chart" uri="{C3380CC4-5D6E-409C-BE32-E72D297353CC}">
              <c16:uniqueId val="{00000000-B685-42ED-B7BD-AC6B852D901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19.93</c:v>
                </c:pt>
                <c:pt idx="1">
                  <c:v>21.94</c:v>
                </c:pt>
                <c:pt idx="2">
                  <c:v>22.89</c:v>
                </c:pt>
                <c:pt idx="3">
                  <c:v>23.37</c:v>
                </c:pt>
                <c:pt idx="4">
                  <c:v>22.1</c:v>
                </c:pt>
              </c:numCache>
            </c:numRef>
          </c:val>
          <c:smooth val="0"/>
          <c:extLst>
            <c:ext xmlns:c16="http://schemas.microsoft.com/office/drawing/2014/chart" uri="{C3380CC4-5D6E-409C-BE32-E72D297353CC}">
              <c16:uniqueId val="{00000001-B685-42ED-B7BD-AC6B852D901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7AE-4905-A1C2-3BFC6C37765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7AE-4905-A1C2-3BFC6C37765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B89-4E60-A5AD-D7323AD909A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18.2</c:v>
                </c:pt>
                <c:pt idx="1">
                  <c:v>19.059999999999999</c:v>
                </c:pt>
                <c:pt idx="2">
                  <c:v>31.07</c:v>
                </c:pt>
                <c:pt idx="3">
                  <c:v>37.43</c:v>
                </c:pt>
                <c:pt idx="4">
                  <c:v>30.17</c:v>
                </c:pt>
              </c:numCache>
            </c:numRef>
          </c:val>
          <c:smooth val="0"/>
          <c:extLst>
            <c:ext xmlns:c16="http://schemas.microsoft.com/office/drawing/2014/chart" uri="{C3380CC4-5D6E-409C-BE32-E72D297353CC}">
              <c16:uniqueId val="{00000001-7B89-4E60-A5AD-D7323AD909A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135.93</c:v>
                </c:pt>
                <c:pt idx="1">
                  <c:v>129.1</c:v>
                </c:pt>
                <c:pt idx="2">
                  <c:v>133.32</c:v>
                </c:pt>
                <c:pt idx="3">
                  <c:v>176.4</c:v>
                </c:pt>
                <c:pt idx="4">
                  <c:v>185.93</c:v>
                </c:pt>
              </c:numCache>
            </c:numRef>
          </c:val>
          <c:extLst>
            <c:ext xmlns:c16="http://schemas.microsoft.com/office/drawing/2014/chart" uri="{C3380CC4-5D6E-409C-BE32-E72D297353CC}">
              <c16:uniqueId val="{00000000-AB5F-40D0-B399-B2D94CBB123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48.56</c:v>
                </c:pt>
                <c:pt idx="1">
                  <c:v>47.58</c:v>
                </c:pt>
                <c:pt idx="2">
                  <c:v>51.09</c:v>
                </c:pt>
                <c:pt idx="3">
                  <c:v>57.42</c:v>
                </c:pt>
                <c:pt idx="4">
                  <c:v>56.13</c:v>
                </c:pt>
              </c:numCache>
            </c:numRef>
          </c:val>
          <c:smooth val="0"/>
          <c:extLst>
            <c:ext xmlns:c16="http://schemas.microsoft.com/office/drawing/2014/chart" uri="{C3380CC4-5D6E-409C-BE32-E72D297353CC}">
              <c16:uniqueId val="{00000001-AB5F-40D0-B399-B2D94CBB123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1861.9</c:v>
                </c:pt>
                <c:pt idx="1">
                  <c:v>1765.97</c:v>
                </c:pt>
                <c:pt idx="2">
                  <c:v>1741.95</c:v>
                </c:pt>
                <c:pt idx="3">
                  <c:v>1664.75</c:v>
                </c:pt>
                <c:pt idx="4">
                  <c:v>1654.64</c:v>
                </c:pt>
              </c:numCache>
            </c:numRef>
          </c:val>
          <c:extLst>
            <c:ext xmlns:c16="http://schemas.microsoft.com/office/drawing/2014/chart" uri="{C3380CC4-5D6E-409C-BE32-E72D297353CC}">
              <c16:uniqueId val="{00000000-C1F5-4F67-9EE0-358F340A6C2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1245.0999999999999</c:v>
                </c:pt>
                <c:pt idx="1">
                  <c:v>1108.8</c:v>
                </c:pt>
                <c:pt idx="2">
                  <c:v>1194.56</c:v>
                </c:pt>
                <c:pt idx="3">
                  <c:v>1174.6099999999999</c:v>
                </c:pt>
                <c:pt idx="4">
                  <c:v>1343.89</c:v>
                </c:pt>
              </c:numCache>
            </c:numRef>
          </c:val>
          <c:smooth val="0"/>
          <c:extLst>
            <c:ext xmlns:c16="http://schemas.microsoft.com/office/drawing/2014/chart" uri="{C3380CC4-5D6E-409C-BE32-E72D297353CC}">
              <c16:uniqueId val="{00000001-C1F5-4F67-9EE0-358F340A6C2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85.51</c:v>
                </c:pt>
                <c:pt idx="1">
                  <c:v>88.43</c:v>
                </c:pt>
                <c:pt idx="2">
                  <c:v>85.44</c:v>
                </c:pt>
                <c:pt idx="3">
                  <c:v>87.57</c:v>
                </c:pt>
                <c:pt idx="4">
                  <c:v>84.27</c:v>
                </c:pt>
              </c:numCache>
            </c:numRef>
          </c:val>
          <c:extLst>
            <c:ext xmlns:c16="http://schemas.microsoft.com/office/drawing/2014/chart" uri="{C3380CC4-5D6E-409C-BE32-E72D297353CC}">
              <c16:uniqueId val="{00000000-B2EF-4863-8BEC-5B307752766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79.77</c:v>
                </c:pt>
                <c:pt idx="1">
                  <c:v>79.63</c:v>
                </c:pt>
                <c:pt idx="2">
                  <c:v>76.78</c:v>
                </c:pt>
                <c:pt idx="3">
                  <c:v>75.41</c:v>
                </c:pt>
                <c:pt idx="4">
                  <c:v>72.84</c:v>
                </c:pt>
              </c:numCache>
            </c:numRef>
          </c:val>
          <c:smooth val="0"/>
          <c:extLst>
            <c:ext xmlns:c16="http://schemas.microsoft.com/office/drawing/2014/chart" uri="{C3380CC4-5D6E-409C-BE32-E72D297353CC}">
              <c16:uniqueId val="{00000001-B2EF-4863-8BEC-5B307752766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176.3</c:v>
                </c:pt>
                <c:pt idx="1">
                  <c:v>170.45</c:v>
                </c:pt>
                <c:pt idx="2">
                  <c:v>175.93</c:v>
                </c:pt>
                <c:pt idx="3">
                  <c:v>172.63</c:v>
                </c:pt>
                <c:pt idx="4">
                  <c:v>178.6</c:v>
                </c:pt>
              </c:numCache>
            </c:numRef>
          </c:val>
          <c:extLst>
            <c:ext xmlns:c16="http://schemas.microsoft.com/office/drawing/2014/chart" uri="{C3380CC4-5D6E-409C-BE32-E72D297353CC}">
              <c16:uniqueId val="{00000000-8A8F-4132-9113-579C22A7742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214.56</c:v>
                </c:pt>
                <c:pt idx="1">
                  <c:v>213.66</c:v>
                </c:pt>
                <c:pt idx="2">
                  <c:v>224.31</c:v>
                </c:pt>
                <c:pt idx="3">
                  <c:v>223.48</c:v>
                </c:pt>
                <c:pt idx="4">
                  <c:v>232.33</c:v>
                </c:pt>
              </c:numCache>
            </c:numRef>
          </c:val>
          <c:smooth val="0"/>
          <c:extLst>
            <c:ext xmlns:c16="http://schemas.microsoft.com/office/drawing/2014/chart" uri="{C3380CC4-5D6E-409C-BE32-E72D297353CC}">
              <c16:uniqueId val="{00000001-8A8F-4132-9113-579C22A7742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37" zoomScaleNormal="100" workbookViewId="0">
      <selection activeCell="BA57" sqref="BA57"/>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岡山県　里庄町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Cd2</v>
      </c>
      <c r="X8" s="34"/>
      <c r="Y8" s="34"/>
      <c r="Z8" s="34"/>
      <c r="AA8" s="34"/>
      <c r="AB8" s="34"/>
      <c r="AC8" s="34"/>
      <c r="AD8" s="35" t="str">
        <f>データ!$M$6</f>
        <v>非設置</v>
      </c>
      <c r="AE8" s="35"/>
      <c r="AF8" s="35"/>
      <c r="AG8" s="35"/>
      <c r="AH8" s="35"/>
      <c r="AI8" s="35"/>
      <c r="AJ8" s="35"/>
      <c r="AK8" s="3"/>
      <c r="AL8" s="36">
        <f>データ!S6</f>
        <v>10883</v>
      </c>
      <c r="AM8" s="36"/>
      <c r="AN8" s="36"/>
      <c r="AO8" s="36"/>
      <c r="AP8" s="36"/>
      <c r="AQ8" s="36"/>
      <c r="AR8" s="36"/>
      <c r="AS8" s="36"/>
      <c r="AT8" s="37">
        <f>データ!T6</f>
        <v>12.23</v>
      </c>
      <c r="AU8" s="37"/>
      <c r="AV8" s="37"/>
      <c r="AW8" s="37"/>
      <c r="AX8" s="37"/>
      <c r="AY8" s="37"/>
      <c r="AZ8" s="37"/>
      <c r="BA8" s="37"/>
      <c r="BB8" s="37">
        <f>データ!U6</f>
        <v>889.86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57.52</v>
      </c>
      <c r="J10" s="37"/>
      <c r="K10" s="37"/>
      <c r="L10" s="37"/>
      <c r="M10" s="37"/>
      <c r="N10" s="37"/>
      <c r="O10" s="37"/>
      <c r="P10" s="37">
        <f>データ!P6</f>
        <v>70.44</v>
      </c>
      <c r="Q10" s="37"/>
      <c r="R10" s="37"/>
      <c r="S10" s="37"/>
      <c r="T10" s="37"/>
      <c r="U10" s="37"/>
      <c r="V10" s="37"/>
      <c r="W10" s="37">
        <f>データ!Q6</f>
        <v>110.66</v>
      </c>
      <c r="X10" s="37"/>
      <c r="Y10" s="37"/>
      <c r="Z10" s="37"/>
      <c r="AA10" s="37"/>
      <c r="AB10" s="37"/>
      <c r="AC10" s="37"/>
      <c r="AD10" s="36">
        <f>データ!R6</f>
        <v>3300</v>
      </c>
      <c r="AE10" s="36"/>
      <c r="AF10" s="36"/>
      <c r="AG10" s="36"/>
      <c r="AH10" s="36"/>
      <c r="AI10" s="36"/>
      <c r="AJ10" s="36"/>
      <c r="AK10" s="2"/>
      <c r="AL10" s="36">
        <f>データ!V6</f>
        <v>7601</v>
      </c>
      <c r="AM10" s="36"/>
      <c r="AN10" s="36"/>
      <c r="AO10" s="36"/>
      <c r="AP10" s="36"/>
      <c r="AQ10" s="36"/>
      <c r="AR10" s="36"/>
      <c r="AS10" s="36"/>
      <c r="AT10" s="37">
        <f>データ!W6</f>
        <v>3.26</v>
      </c>
      <c r="AU10" s="37"/>
      <c r="AV10" s="37"/>
      <c r="AW10" s="37"/>
      <c r="AX10" s="37"/>
      <c r="AY10" s="37"/>
      <c r="AZ10" s="37"/>
      <c r="BA10" s="37"/>
      <c r="BB10" s="37">
        <f>データ!X6</f>
        <v>2331.6</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w0lJKKlANnMU2FhBkODxlatHrYNJaqmq9MVhxQBHmaxyE5vlusBXu+Yxr35+RdQXwhOG51o4EecBnCWGh04vKw==" saltValue="sTjb1QGHvDqT5tRCOyjh0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334456</v>
      </c>
      <c r="D6" s="19">
        <f t="shared" si="3"/>
        <v>46</v>
      </c>
      <c r="E6" s="19">
        <f t="shared" si="3"/>
        <v>17</v>
      </c>
      <c r="F6" s="19">
        <f t="shared" si="3"/>
        <v>1</v>
      </c>
      <c r="G6" s="19">
        <f t="shared" si="3"/>
        <v>0</v>
      </c>
      <c r="H6" s="19" t="str">
        <f t="shared" si="3"/>
        <v>岡山県　里庄町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57.52</v>
      </c>
      <c r="P6" s="20">
        <f t="shared" si="3"/>
        <v>70.44</v>
      </c>
      <c r="Q6" s="20">
        <f t="shared" si="3"/>
        <v>110.66</v>
      </c>
      <c r="R6" s="20">
        <f t="shared" si="3"/>
        <v>3300</v>
      </c>
      <c r="S6" s="20">
        <f t="shared" si="3"/>
        <v>10883</v>
      </c>
      <c r="T6" s="20">
        <f t="shared" si="3"/>
        <v>12.23</v>
      </c>
      <c r="U6" s="20">
        <f t="shared" si="3"/>
        <v>889.86</v>
      </c>
      <c r="V6" s="20">
        <f t="shared" si="3"/>
        <v>7601</v>
      </c>
      <c r="W6" s="20">
        <f t="shared" si="3"/>
        <v>3.26</v>
      </c>
      <c r="X6" s="20">
        <f t="shared" si="3"/>
        <v>2331.6</v>
      </c>
      <c r="Y6" s="21">
        <f>IF(Y7="",NA(),Y7)</f>
        <v>126.91</v>
      </c>
      <c r="Z6" s="21">
        <f t="shared" ref="Z6:AH6" si="4">IF(Z7="",NA(),Z7)</f>
        <v>120.5</v>
      </c>
      <c r="AA6" s="21">
        <f t="shared" si="4"/>
        <v>120.92</v>
      </c>
      <c r="AB6" s="21">
        <f t="shared" si="4"/>
        <v>123.63</v>
      </c>
      <c r="AC6" s="21">
        <f t="shared" si="4"/>
        <v>126.28</v>
      </c>
      <c r="AD6" s="21">
        <f t="shared" si="4"/>
        <v>107.81</v>
      </c>
      <c r="AE6" s="21">
        <f t="shared" si="4"/>
        <v>107.54</v>
      </c>
      <c r="AF6" s="21">
        <f t="shared" si="4"/>
        <v>107.19</v>
      </c>
      <c r="AG6" s="21">
        <f t="shared" si="4"/>
        <v>107.04</v>
      </c>
      <c r="AH6" s="21">
        <f t="shared" si="4"/>
        <v>107.83</v>
      </c>
      <c r="AI6" s="20" t="str">
        <f>IF(AI7="","",IF(AI7="-","【-】","【"&amp;SUBSTITUTE(TEXT(AI7,"#,##0.00"),"-","△")&amp;"】"))</f>
        <v>【105.36】</v>
      </c>
      <c r="AJ6" s="20">
        <f>IF(AJ7="",NA(),AJ7)</f>
        <v>0</v>
      </c>
      <c r="AK6" s="20">
        <f t="shared" ref="AK6:AS6" si="5">IF(AK7="",NA(),AK7)</f>
        <v>0</v>
      </c>
      <c r="AL6" s="20">
        <f t="shared" si="5"/>
        <v>0</v>
      </c>
      <c r="AM6" s="20">
        <f t="shared" si="5"/>
        <v>0</v>
      </c>
      <c r="AN6" s="20">
        <f t="shared" si="5"/>
        <v>0</v>
      </c>
      <c r="AO6" s="21">
        <f t="shared" si="5"/>
        <v>18.2</v>
      </c>
      <c r="AP6" s="21">
        <f t="shared" si="5"/>
        <v>19.059999999999999</v>
      </c>
      <c r="AQ6" s="21">
        <f t="shared" si="5"/>
        <v>31.07</v>
      </c>
      <c r="AR6" s="21">
        <f t="shared" si="5"/>
        <v>37.43</v>
      </c>
      <c r="AS6" s="21">
        <f t="shared" si="5"/>
        <v>30.17</v>
      </c>
      <c r="AT6" s="20" t="str">
        <f>IF(AT7="","",IF(AT7="-","【-】","【"&amp;SUBSTITUTE(TEXT(AT7,"#,##0.00"),"-","△")&amp;"】"))</f>
        <v>【3.12】</v>
      </c>
      <c r="AU6" s="21">
        <f>IF(AU7="",NA(),AU7)</f>
        <v>135.93</v>
      </c>
      <c r="AV6" s="21">
        <f t="shared" ref="AV6:BD6" si="6">IF(AV7="",NA(),AV7)</f>
        <v>129.1</v>
      </c>
      <c r="AW6" s="21">
        <f t="shared" si="6"/>
        <v>133.32</v>
      </c>
      <c r="AX6" s="21">
        <f t="shared" si="6"/>
        <v>176.4</v>
      </c>
      <c r="AY6" s="21">
        <f t="shared" si="6"/>
        <v>185.93</v>
      </c>
      <c r="AZ6" s="21">
        <f t="shared" si="6"/>
        <v>48.56</v>
      </c>
      <c r="BA6" s="21">
        <f t="shared" si="6"/>
        <v>47.58</v>
      </c>
      <c r="BB6" s="21">
        <f t="shared" si="6"/>
        <v>51.09</v>
      </c>
      <c r="BC6" s="21">
        <f t="shared" si="6"/>
        <v>57.42</v>
      </c>
      <c r="BD6" s="21">
        <f t="shared" si="6"/>
        <v>56.13</v>
      </c>
      <c r="BE6" s="20" t="str">
        <f>IF(BE7="","",IF(BE7="-","【-】","【"&amp;SUBSTITUTE(TEXT(BE7,"#,##0.00"),"-","△")&amp;"】"))</f>
        <v>【82.75】</v>
      </c>
      <c r="BF6" s="21">
        <f>IF(BF7="",NA(),BF7)</f>
        <v>1861.9</v>
      </c>
      <c r="BG6" s="21">
        <f t="shared" ref="BG6:BO6" si="7">IF(BG7="",NA(),BG7)</f>
        <v>1765.97</v>
      </c>
      <c r="BH6" s="21">
        <f t="shared" si="7"/>
        <v>1741.95</v>
      </c>
      <c r="BI6" s="21">
        <f t="shared" si="7"/>
        <v>1664.75</v>
      </c>
      <c r="BJ6" s="21">
        <f t="shared" si="7"/>
        <v>1654.64</v>
      </c>
      <c r="BK6" s="21">
        <f t="shared" si="7"/>
        <v>1245.0999999999999</v>
      </c>
      <c r="BL6" s="21">
        <f t="shared" si="7"/>
        <v>1108.8</v>
      </c>
      <c r="BM6" s="21">
        <f t="shared" si="7"/>
        <v>1194.56</v>
      </c>
      <c r="BN6" s="21">
        <f t="shared" si="7"/>
        <v>1174.6099999999999</v>
      </c>
      <c r="BO6" s="21">
        <f t="shared" si="7"/>
        <v>1343.89</v>
      </c>
      <c r="BP6" s="20" t="str">
        <f>IF(BP7="","",IF(BP7="-","【-】","【"&amp;SUBSTITUTE(TEXT(BP7,"#,##0.00"),"-","△")&amp;"】"))</f>
        <v>【602.56】</v>
      </c>
      <c r="BQ6" s="21">
        <f>IF(BQ7="",NA(),BQ7)</f>
        <v>85.51</v>
      </c>
      <c r="BR6" s="21">
        <f t="shared" ref="BR6:BZ6" si="8">IF(BR7="",NA(),BR7)</f>
        <v>88.43</v>
      </c>
      <c r="BS6" s="21">
        <f t="shared" si="8"/>
        <v>85.44</v>
      </c>
      <c r="BT6" s="21">
        <f t="shared" si="8"/>
        <v>87.57</v>
      </c>
      <c r="BU6" s="21">
        <f t="shared" si="8"/>
        <v>84.27</v>
      </c>
      <c r="BV6" s="21">
        <f t="shared" si="8"/>
        <v>79.77</v>
      </c>
      <c r="BW6" s="21">
        <f t="shared" si="8"/>
        <v>79.63</v>
      </c>
      <c r="BX6" s="21">
        <f t="shared" si="8"/>
        <v>76.78</v>
      </c>
      <c r="BY6" s="21">
        <f t="shared" si="8"/>
        <v>75.41</v>
      </c>
      <c r="BZ6" s="21">
        <f t="shared" si="8"/>
        <v>72.84</v>
      </c>
      <c r="CA6" s="20" t="str">
        <f>IF(CA7="","",IF(CA7="-","【-】","【"&amp;SUBSTITUTE(TEXT(CA7,"#,##0.00"),"-","△")&amp;"】"))</f>
        <v>【97.94】</v>
      </c>
      <c r="CB6" s="21">
        <f>IF(CB7="",NA(),CB7)</f>
        <v>176.3</v>
      </c>
      <c r="CC6" s="21">
        <f t="shared" ref="CC6:CK6" si="9">IF(CC7="",NA(),CC7)</f>
        <v>170.45</v>
      </c>
      <c r="CD6" s="21">
        <f t="shared" si="9"/>
        <v>175.93</v>
      </c>
      <c r="CE6" s="21">
        <f t="shared" si="9"/>
        <v>172.63</v>
      </c>
      <c r="CF6" s="21">
        <f t="shared" si="9"/>
        <v>178.6</v>
      </c>
      <c r="CG6" s="21">
        <f t="shared" si="9"/>
        <v>214.56</v>
      </c>
      <c r="CH6" s="21">
        <f t="shared" si="9"/>
        <v>213.66</v>
      </c>
      <c r="CI6" s="21">
        <f t="shared" si="9"/>
        <v>224.31</v>
      </c>
      <c r="CJ6" s="21">
        <f t="shared" si="9"/>
        <v>223.48</v>
      </c>
      <c r="CK6" s="21">
        <f t="shared" si="9"/>
        <v>232.33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49.47</v>
      </c>
      <c r="CS6" s="21">
        <f t="shared" si="10"/>
        <v>48.19</v>
      </c>
      <c r="CT6" s="21">
        <f t="shared" si="10"/>
        <v>47.32</v>
      </c>
      <c r="CU6" s="21">
        <f t="shared" si="10"/>
        <v>48.03</v>
      </c>
      <c r="CV6" s="21">
        <f t="shared" si="10"/>
        <v>48.92</v>
      </c>
      <c r="CW6" s="20" t="str">
        <f>IF(CW7="","",IF(CW7="-","【-】","【"&amp;SUBSTITUTE(TEXT(CW7,"#,##0.00"),"-","△")&amp;"】"))</f>
        <v>【60.13】</v>
      </c>
      <c r="CX6" s="21">
        <f>IF(CX7="",NA(),CX7)</f>
        <v>74.069999999999993</v>
      </c>
      <c r="CY6" s="21">
        <f t="shared" ref="CY6:DG6" si="11">IF(CY7="",NA(),CY7)</f>
        <v>74.790000000000006</v>
      </c>
      <c r="CZ6" s="21">
        <f t="shared" si="11"/>
        <v>76.63</v>
      </c>
      <c r="DA6" s="21">
        <f t="shared" si="11"/>
        <v>77.849999999999994</v>
      </c>
      <c r="DB6" s="21">
        <f t="shared" si="11"/>
        <v>78.09</v>
      </c>
      <c r="DC6" s="21">
        <f t="shared" si="11"/>
        <v>82.06</v>
      </c>
      <c r="DD6" s="21">
        <f t="shared" si="11"/>
        <v>82.26</v>
      </c>
      <c r="DE6" s="21">
        <f t="shared" si="11"/>
        <v>81.33</v>
      </c>
      <c r="DF6" s="21">
        <f t="shared" si="11"/>
        <v>80.95</v>
      </c>
      <c r="DG6" s="21">
        <f t="shared" si="11"/>
        <v>80.760000000000005</v>
      </c>
      <c r="DH6" s="20" t="str">
        <f>IF(DH7="","",IF(DH7="-","【-】","【"&amp;SUBSTITUTE(TEXT(DH7,"#,##0.00"),"-","△")&amp;"】"))</f>
        <v>【96.00】</v>
      </c>
      <c r="DI6" s="21">
        <f>IF(DI7="",NA(),DI7)</f>
        <v>16.079999999999998</v>
      </c>
      <c r="DJ6" s="21">
        <f t="shared" ref="DJ6:DR6" si="12">IF(DJ7="",NA(),DJ7)</f>
        <v>17.59</v>
      </c>
      <c r="DK6" s="21">
        <f t="shared" si="12"/>
        <v>19.11</v>
      </c>
      <c r="DL6" s="21">
        <f t="shared" si="12"/>
        <v>20.52</v>
      </c>
      <c r="DM6" s="21">
        <f t="shared" si="12"/>
        <v>21.66</v>
      </c>
      <c r="DN6" s="21">
        <f t="shared" si="12"/>
        <v>19.93</v>
      </c>
      <c r="DO6" s="21">
        <f t="shared" si="12"/>
        <v>21.94</v>
      </c>
      <c r="DP6" s="21">
        <f t="shared" si="12"/>
        <v>22.89</v>
      </c>
      <c r="DQ6" s="21">
        <f t="shared" si="12"/>
        <v>23.37</v>
      </c>
      <c r="DR6" s="21">
        <f t="shared" si="12"/>
        <v>22.1</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【9.46】</v>
      </c>
      <c r="EE6" s="20">
        <f>IF(EE7="",NA(),EE7)</f>
        <v>0</v>
      </c>
      <c r="EF6" s="20">
        <f t="shared" ref="EF6:EN6" si="14">IF(EF7="",NA(),EF7)</f>
        <v>0</v>
      </c>
      <c r="EG6" s="20">
        <f t="shared" si="14"/>
        <v>0</v>
      </c>
      <c r="EH6" s="21">
        <f t="shared" si="14"/>
        <v>0.1</v>
      </c>
      <c r="EI6" s="21">
        <f t="shared" si="14"/>
        <v>0.2</v>
      </c>
      <c r="EJ6" s="21">
        <f t="shared" si="14"/>
        <v>0.32</v>
      </c>
      <c r="EK6" s="21">
        <f t="shared" si="14"/>
        <v>0.1</v>
      </c>
      <c r="EL6" s="21">
        <f t="shared" si="14"/>
        <v>0.09</v>
      </c>
      <c r="EM6" s="21">
        <f t="shared" si="14"/>
        <v>0.1</v>
      </c>
      <c r="EN6" s="21">
        <f t="shared" si="14"/>
        <v>0.04</v>
      </c>
      <c r="EO6" s="20" t="str">
        <f>IF(EO7="","",IF(EO7="-","【-】","【"&amp;SUBSTITUTE(TEXT(EO7,"#,##0.00"),"-","△")&amp;"】"))</f>
        <v>【0.19】</v>
      </c>
    </row>
    <row r="7" spans="1:148" s="22" customFormat="1" x14ac:dyDescent="0.2">
      <c r="A7" s="14"/>
      <c r="B7" s="23">
        <v>2024</v>
      </c>
      <c r="C7" s="23">
        <v>334456</v>
      </c>
      <c r="D7" s="23">
        <v>46</v>
      </c>
      <c r="E7" s="23">
        <v>17</v>
      </c>
      <c r="F7" s="23">
        <v>1</v>
      </c>
      <c r="G7" s="23">
        <v>0</v>
      </c>
      <c r="H7" s="23" t="s">
        <v>96</v>
      </c>
      <c r="I7" s="23" t="s">
        <v>97</v>
      </c>
      <c r="J7" s="23" t="s">
        <v>98</v>
      </c>
      <c r="K7" s="23" t="s">
        <v>99</v>
      </c>
      <c r="L7" s="23" t="s">
        <v>100</v>
      </c>
      <c r="M7" s="23" t="s">
        <v>101</v>
      </c>
      <c r="N7" s="24" t="s">
        <v>102</v>
      </c>
      <c r="O7" s="24">
        <v>57.52</v>
      </c>
      <c r="P7" s="24">
        <v>70.44</v>
      </c>
      <c r="Q7" s="24">
        <v>110.66</v>
      </c>
      <c r="R7" s="24">
        <v>3300</v>
      </c>
      <c r="S7" s="24">
        <v>10883</v>
      </c>
      <c r="T7" s="24">
        <v>12.23</v>
      </c>
      <c r="U7" s="24">
        <v>889.86</v>
      </c>
      <c r="V7" s="24">
        <v>7601</v>
      </c>
      <c r="W7" s="24">
        <v>3.26</v>
      </c>
      <c r="X7" s="24">
        <v>2331.6</v>
      </c>
      <c r="Y7" s="24">
        <v>126.91</v>
      </c>
      <c r="Z7" s="24">
        <v>120.5</v>
      </c>
      <c r="AA7" s="24">
        <v>120.92</v>
      </c>
      <c r="AB7" s="24">
        <v>123.63</v>
      </c>
      <c r="AC7" s="24">
        <v>126.28</v>
      </c>
      <c r="AD7" s="24">
        <v>107.81</v>
      </c>
      <c r="AE7" s="24">
        <v>107.54</v>
      </c>
      <c r="AF7" s="24">
        <v>107.19</v>
      </c>
      <c r="AG7" s="24">
        <v>107.04</v>
      </c>
      <c r="AH7" s="24">
        <v>107.83</v>
      </c>
      <c r="AI7" s="24">
        <v>105.36</v>
      </c>
      <c r="AJ7" s="24">
        <v>0</v>
      </c>
      <c r="AK7" s="24">
        <v>0</v>
      </c>
      <c r="AL7" s="24">
        <v>0</v>
      </c>
      <c r="AM7" s="24">
        <v>0</v>
      </c>
      <c r="AN7" s="24">
        <v>0</v>
      </c>
      <c r="AO7" s="24">
        <v>18.2</v>
      </c>
      <c r="AP7" s="24">
        <v>19.059999999999999</v>
      </c>
      <c r="AQ7" s="24">
        <v>31.07</v>
      </c>
      <c r="AR7" s="24">
        <v>37.43</v>
      </c>
      <c r="AS7" s="24">
        <v>30.17</v>
      </c>
      <c r="AT7" s="24">
        <v>3.12</v>
      </c>
      <c r="AU7" s="24">
        <v>135.93</v>
      </c>
      <c r="AV7" s="24">
        <v>129.1</v>
      </c>
      <c r="AW7" s="24">
        <v>133.32</v>
      </c>
      <c r="AX7" s="24">
        <v>176.4</v>
      </c>
      <c r="AY7" s="24">
        <v>185.93</v>
      </c>
      <c r="AZ7" s="24">
        <v>48.56</v>
      </c>
      <c r="BA7" s="24">
        <v>47.58</v>
      </c>
      <c r="BB7" s="24">
        <v>51.09</v>
      </c>
      <c r="BC7" s="24">
        <v>57.42</v>
      </c>
      <c r="BD7" s="24">
        <v>56.13</v>
      </c>
      <c r="BE7" s="24">
        <v>82.75</v>
      </c>
      <c r="BF7" s="24">
        <v>1861.9</v>
      </c>
      <c r="BG7" s="24">
        <v>1765.97</v>
      </c>
      <c r="BH7" s="24">
        <v>1741.95</v>
      </c>
      <c r="BI7" s="24">
        <v>1664.75</v>
      </c>
      <c r="BJ7" s="24">
        <v>1654.64</v>
      </c>
      <c r="BK7" s="24">
        <v>1245.0999999999999</v>
      </c>
      <c r="BL7" s="24">
        <v>1108.8</v>
      </c>
      <c r="BM7" s="24">
        <v>1194.56</v>
      </c>
      <c r="BN7" s="24">
        <v>1174.6099999999999</v>
      </c>
      <c r="BO7" s="24">
        <v>1343.89</v>
      </c>
      <c r="BP7" s="24">
        <v>602.55999999999995</v>
      </c>
      <c r="BQ7" s="24">
        <v>85.51</v>
      </c>
      <c r="BR7" s="24">
        <v>88.43</v>
      </c>
      <c r="BS7" s="24">
        <v>85.44</v>
      </c>
      <c r="BT7" s="24">
        <v>87.57</v>
      </c>
      <c r="BU7" s="24">
        <v>84.27</v>
      </c>
      <c r="BV7" s="24">
        <v>79.77</v>
      </c>
      <c r="BW7" s="24">
        <v>79.63</v>
      </c>
      <c r="BX7" s="24">
        <v>76.78</v>
      </c>
      <c r="BY7" s="24">
        <v>75.41</v>
      </c>
      <c r="BZ7" s="24">
        <v>72.84</v>
      </c>
      <c r="CA7" s="24">
        <v>97.94</v>
      </c>
      <c r="CB7" s="24">
        <v>176.3</v>
      </c>
      <c r="CC7" s="24">
        <v>170.45</v>
      </c>
      <c r="CD7" s="24">
        <v>175.93</v>
      </c>
      <c r="CE7" s="24">
        <v>172.63</v>
      </c>
      <c r="CF7" s="24">
        <v>178.6</v>
      </c>
      <c r="CG7" s="24">
        <v>214.56</v>
      </c>
      <c r="CH7" s="24">
        <v>213.66</v>
      </c>
      <c r="CI7" s="24">
        <v>224.31</v>
      </c>
      <c r="CJ7" s="24">
        <v>223.48</v>
      </c>
      <c r="CK7" s="24">
        <v>232.33</v>
      </c>
      <c r="CL7" s="24">
        <v>140.97999999999999</v>
      </c>
      <c r="CM7" s="24" t="s">
        <v>102</v>
      </c>
      <c r="CN7" s="24" t="s">
        <v>102</v>
      </c>
      <c r="CO7" s="24" t="s">
        <v>102</v>
      </c>
      <c r="CP7" s="24" t="s">
        <v>102</v>
      </c>
      <c r="CQ7" s="24" t="s">
        <v>102</v>
      </c>
      <c r="CR7" s="24">
        <v>49.47</v>
      </c>
      <c r="CS7" s="24">
        <v>48.19</v>
      </c>
      <c r="CT7" s="24">
        <v>47.32</v>
      </c>
      <c r="CU7" s="24">
        <v>48.03</v>
      </c>
      <c r="CV7" s="24">
        <v>48.92</v>
      </c>
      <c r="CW7" s="24">
        <v>60.13</v>
      </c>
      <c r="CX7" s="24">
        <v>74.069999999999993</v>
      </c>
      <c r="CY7" s="24">
        <v>74.790000000000006</v>
      </c>
      <c r="CZ7" s="24">
        <v>76.63</v>
      </c>
      <c r="DA7" s="24">
        <v>77.849999999999994</v>
      </c>
      <c r="DB7" s="24">
        <v>78.09</v>
      </c>
      <c r="DC7" s="24">
        <v>82.06</v>
      </c>
      <c r="DD7" s="24">
        <v>82.26</v>
      </c>
      <c r="DE7" s="24">
        <v>81.33</v>
      </c>
      <c r="DF7" s="24">
        <v>80.95</v>
      </c>
      <c r="DG7" s="24">
        <v>80.760000000000005</v>
      </c>
      <c r="DH7" s="24">
        <v>96</v>
      </c>
      <c r="DI7" s="24">
        <v>16.079999999999998</v>
      </c>
      <c r="DJ7" s="24">
        <v>17.59</v>
      </c>
      <c r="DK7" s="24">
        <v>19.11</v>
      </c>
      <c r="DL7" s="24">
        <v>20.52</v>
      </c>
      <c r="DM7" s="24">
        <v>21.66</v>
      </c>
      <c r="DN7" s="24">
        <v>19.93</v>
      </c>
      <c r="DO7" s="24">
        <v>21.94</v>
      </c>
      <c r="DP7" s="24">
        <v>22.89</v>
      </c>
      <c r="DQ7" s="24">
        <v>23.37</v>
      </c>
      <c r="DR7" s="24">
        <v>22.1</v>
      </c>
      <c r="DS7" s="24">
        <v>42.2</v>
      </c>
      <c r="DT7" s="24">
        <v>0</v>
      </c>
      <c r="DU7" s="24">
        <v>0</v>
      </c>
      <c r="DV7" s="24">
        <v>0</v>
      </c>
      <c r="DW7" s="24">
        <v>0</v>
      </c>
      <c r="DX7" s="24">
        <v>0</v>
      </c>
      <c r="DY7" s="24">
        <v>0</v>
      </c>
      <c r="DZ7" s="24">
        <v>0</v>
      </c>
      <c r="EA7" s="24">
        <v>0</v>
      </c>
      <c r="EB7" s="24">
        <v>0</v>
      </c>
      <c r="EC7" s="24">
        <v>0</v>
      </c>
      <c r="ED7" s="24">
        <v>9.4600000000000009</v>
      </c>
      <c r="EE7" s="24">
        <v>0</v>
      </c>
      <c r="EF7" s="24">
        <v>0</v>
      </c>
      <c r="EG7" s="24">
        <v>0</v>
      </c>
      <c r="EH7" s="24">
        <v>0.1</v>
      </c>
      <c r="EI7" s="24">
        <v>0.2</v>
      </c>
      <c r="EJ7" s="24">
        <v>0.32</v>
      </c>
      <c r="EK7" s="24">
        <v>0.1</v>
      </c>
      <c r="EL7" s="24">
        <v>0.09</v>
      </c>
      <c r="EM7" s="24">
        <v>0.1</v>
      </c>
      <c r="EN7" s="24">
        <v>0.04</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CL129</cp:lastModifiedBy>
  <cp:lastPrinted>2026-01-27T01:42:05Z</cp:lastPrinted>
  <dcterms:created xsi:type="dcterms:W3CDTF">2025-12-23T06:04:27Z</dcterms:created>
  <dcterms:modified xsi:type="dcterms:W3CDTF">2026-01-27T01:45:42Z</dcterms:modified>
  <cp:category/>
</cp:coreProperties>
</file>