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334459\文書管理\02財務\00庶務\00諸務\07公会計制度\★【重　要】★【地方公会計システム・財務書類作成】契約等\【重　要】　★　財 務 書 類　★\作業（各年度決算用）\R06年度決算（作業）\公表用データ\（１）令和6年度決算に係る統一的な基準による財務書類等（付属明細書・注記含む）\"/>
    </mc:Choice>
  </mc:AlternateContent>
  <xr:revisionPtr revIDLastSave="0" documentId="13_ncr:1_{C807EC4C-A179-4F77-A9B5-EF880F13E3AB}" xr6:coauthVersionLast="47" xr6:coauthVersionMax="47" xr10:uidLastSave="{00000000-0000-0000-0000-000000000000}"/>
  <bookViews>
    <workbookView xWindow="-120" yWindow="-120" windowWidth="29040" windowHeight="15720" tabRatio="786" xr2:uid="{1887A22B-4BA1-4221-8573-65F13AF988C0}"/>
  </bookViews>
  <sheets>
    <sheet name="有形固定資産の明細" sheetId="12" r:id="rId1"/>
    <sheet name="投資及び出資金の明細（一般会計等）" sheetId="2" r:id="rId2"/>
    <sheet name="基金の明細（一般会計等）" sheetId="3" r:id="rId3"/>
    <sheet name="貸付金の明細（一般会計等）" sheetId="4" r:id="rId4"/>
    <sheet name="長期延滞債権・未収金の明細（一般会計等）" sheetId="5" r:id="rId5"/>
    <sheet name="地方債等（借入先別）の明細（一般会計等）" sheetId="6" r:id="rId6"/>
    <sheet name="地方債等（利率別返済期間別等）の明細（一般会計等）" sheetId="7" r:id="rId7"/>
    <sheet name="引当金の明細（一般会計等）" sheetId="8" r:id="rId8"/>
    <sheet name="補助金等の明細（一般会計等）" sheetId="9" r:id="rId9"/>
    <sheet name="財源の明細（一般会計等）" sheetId="10" r:id="rId10"/>
    <sheet name="財源情報の明細（一般会計等）" sheetId="13" r:id="rId11"/>
    <sheet name="資金の明細（一般会計等）" sheetId="11" r:id="rId12"/>
  </sheets>
  <definedNames>
    <definedName name="_xlnm.Print_Area" localSheetId="9">'財源の明細（一般会計等）'!$A$1:$E$30</definedName>
    <definedName name="_xlnm.Print_Area" localSheetId="5">'地方債等（借入先別）の明細（一般会計等）'!$A$1:$K$19</definedName>
    <definedName name="_xlnm.Print_Area" localSheetId="6">'地方債等（利率別返済期間別等）の明細（一般会計等）'!$A$1:$J$22</definedName>
    <definedName name="_xlnm.Print_Area" localSheetId="4">'長期延滞債権・未収金の明細（一般会計等）'!$A$1:$G$17</definedName>
    <definedName name="_xlnm.Print_Area" localSheetId="1">'投資及び出資金の明細（一般会計等）'!$A$1:$K$32</definedName>
    <definedName name="_xlnm.Print_Titles" localSheetId="0">有形固定資産の明細!$1:$5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6" l="1"/>
  <c r="B11" i="6"/>
  <c r="B12" i="6"/>
  <c r="B13" i="6"/>
  <c r="B8" i="6"/>
  <c r="D35" i="9"/>
  <c r="C16" i="5"/>
  <c r="E27" i="10" l="1"/>
  <c r="E24" i="10"/>
  <c r="E28" i="10" s="1"/>
  <c r="B16" i="5"/>
  <c r="B8" i="5"/>
  <c r="C8" i="5"/>
  <c r="C17" i="5" s="1"/>
  <c r="G8" i="5"/>
  <c r="F8" i="5"/>
  <c r="G16" i="5"/>
  <c r="G17" i="5" s="1"/>
  <c r="F16" i="5"/>
  <c r="F17" i="5" s="1"/>
  <c r="B17" i="5" l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G20" i="3"/>
  <c r="E20" i="3"/>
  <c r="D20" i="3"/>
  <c r="C20" i="3"/>
  <c r="B20" i="3"/>
  <c r="F20" i="3" l="1"/>
  <c r="E31" i="2" l="1"/>
  <c r="E29" i="2"/>
  <c r="E27" i="2"/>
  <c r="E26" i="2"/>
  <c r="E25" i="2"/>
  <c r="E24" i="2"/>
  <c r="E23" i="2"/>
  <c r="E21" i="2"/>
  <c r="E19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K32" i="2"/>
  <c r="J32" i="2"/>
  <c r="I32" i="2"/>
  <c r="C32" i="2"/>
  <c r="B32" i="2"/>
  <c r="G14" i="2"/>
  <c r="G13" i="2"/>
  <c r="G12" i="2"/>
  <c r="J15" i="2"/>
  <c r="I15" i="2"/>
  <c r="F15" i="2"/>
  <c r="D15" i="2"/>
  <c r="C15" i="2"/>
  <c r="B15" i="2"/>
  <c r="A6" i="7"/>
  <c r="B18" i="6"/>
  <c r="B17" i="6"/>
  <c r="B16" i="6"/>
  <c r="B9" i="6"/>
  <c r="K19" i="6"/>
  <c r="J19" i="6"/>
  <c r="I19" i="6"/>
  <c r="H19" i="6"/>
  <c r="F19" i="6"/>
  <c r="H31" i="2" l="1"/>
  <c r="H25" i="2"/>
  <c r="H23" i="2"/>
  <c r="H22" i="2"/>
  <c r="G32" i="2"/>
  <c r="H27" i="2"/>
  <c r="H28" i="2"/>
  <c r="H29" i="2"/>
  <c r="H30" i="2"/>
  <c r="H21" i="2"/>
  <c r="H24" i="2"/>
  <c r="H26" i="2"/>
  <c r="H20" i="2"/>
  <c r="H13" i="2"/>
  <c r="H15" i="2"/>
  <c r="G15" i="2"/>
  <c r="E32" i="2"/>
  <c r="H19" i="2"/>
  <c r="H32" i="2" l="1"/>
  <c r="F21" i="4" l="1"/>
  <c r="E21" i="4"/>
  <c r="D21" i="4"/>
  <c r="C21" i="4"/>
  <c r="B21" i="4"/>
  <c r="B15" i="6"/>
  <c r="B19" i="6" s="1"/>
  <c r="D19" i="6"/>
</calcChain>
</file>

<file path=xl/sharedStrings.xml><?xml version="1.0" encoding="utf-8"?>
<sst xmlns="http://schemas.openxmlformats.org/spreadsheetml/2006/main" count="571" uniqueCount="269">
  <si>
    <t>市場価格のあるもの</t>
  </si>
  <si>
    <t>銘柄名</t>
  </si>
  <si>
    <r>
      <rPr>
        <sz val="9"/>
        <color rgb="FF000000"/>
        <rFont val="DejaVu Sans"/>
        <family val="2"/>
      </rPr>
      <t>株数・口数など</t>
    </r>
    <r>
      <rPr>
        <sz val="9"/>
        <color rgb="FF000000"/>
        <rFont val="ＭＳ Ｐゴシック"/>
        <family val="2"/>
      </rPr>
      <t>_x000D_
(A)</t>
    </r>
  </si>
  <si>
    <r>
      <rPr>
        <sz val="9"/>
        <color rgb="FF000000"/>
        <rFont val="DejaVu Sans"/>
        <family val="2"/>
      </rPr>
      <t>時価単価</t>
    </r>
    <r>
      <rPr>
        <sz val="9"/>
        <color rgb="FF000000"/>
        <rFont val="ＭＳ Ｐゴシック"/>
        <family val="2"/>
      </rPr>
      <t>_x000D_
(B)</t>
    </r>
  </si>
  <si>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_x000D_
(A) X (B)_x000D_
(C)</t>
    </r>
  </si>
  <si>
    <r>
      <rPr>
        <sz val="9"/>
        <color rgb="FF000000"/>
        <rFont val="DejaVu Sans"/>
        <family val="2"/>
      </rPr>
      <t>取得単価</t>
    </r>
    <r>
      <rPr>
        <sz val="9"/>
        <color rgb="FF000000"/>
        <rFont val="ＭＳ Ｐゴシック"/>
        <family val="2"/>
      </rPr>
      <t>_x000D_
(D)</t>
    </r>
  </si>
  <si>
    <r>
      <rPr>
        <sz val="9"/>
        <color rgb="FF000000"/>
        <rFont val="DejaVu Sans"/>
        <family val="2"/>
      </rPr>
      <t>取得原価</t>
    </r>
    <r>
      <rPr>
        <sz val="9"/>
        <color rgb="FF000000"/>
        <rFont val="ＭＳ Ｐゴシック"/>
        <family val="2"/>
      </rPr>
      <t>_x000D_
(A) X (D)_x000D_
(E)</t>
    </r>
  </si>
  <si>
    <r>
      <rPr>
        <sz val="9"/>
        <color rgb="FF000000"/>
        <rFont val="DejaVu Sans"/>
        <family val="2"/>
      </rPr>
      <t>評価差額</t>
    </r>
    <r>
      <rPr>
        <sz val="9"/>
        <color rgb="FF000000"/>
        <rFont val="ＭＳ Ｐゴシック"/>
        <family val="2"/>
      </rPr>
      <t>_x000D_
(C) - (E)_x000D_
(F)</t>
    </r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</si>
  <si>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>)</t>
    </r>
    <r>
      <rPr>
        <sz val="9"/>
        <color rgb="FF000000"/>
        <rFont val="DejaVu Sans"/>
        <family val="2"/>
      </rPr>
      <t>財産に関する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調書記載額</t>
    </r>
  </si>
  <si>
    <t>合計</t>
  </si>
  <si>
    <t>市場価格のないもののうち連結対象団体に対するもの</t>
  </si>
  <si>
    <t>相手先名</t>
  </si>
  <si>
    <r>
      <rPr>
        <sz val="9"/>
        <color rgb="FF000000"/>
        <rFont val="DejaVu Sans"/>
        <family val="2"/>
      </rPr>
      <t>出資金額</t>
    </r>
    <r>
      <rPr>
        <sz val="9"/>
        <color rgb="FF000000"/>
        <rFont val="ＭＳ Ｐゴシック"/>
        <family val="2"/>
      </rPr>
      <t>_x000D_
(</t>
    </r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)_x000D_
(A)</t>
    </r>
  </si>
  <si>
    <r>
      <rPr>
        <sz val="9"/>
        <color rgb="FF000000"/>
        <rFont val="DejaVu Sans"/>
        <family val="2"/>
      </rPr>
      <t>資産</t>
    </r>
    <r>
      <rPr>
        <sz val="9"/>
        <color rgb="FF000000"/>
        <rFont val="ＭＳ Ｐゴシック"/>
        <family val="2"/>
      </rPr>
      <t>_x000D_
(B)</t>
    </r>
  </si>
  <si>
    <r>
      <rPr>
        <sz val="9"/>
        <color rgb="FF000000"/>
        <rFont val="DejaVu Sans"/>
        <family val="2"/>
      </rPr>
      <t>負債</t>
    </r>
    <r>
      <rPr>
        <sz val="9"/>
        <color rgb="FF000000"/>
        <rFont val="ＭＳ Ｐゴシック"/>
        <family val="2"/>
      </rPr>
      <t>_x000D_
(C)</t>
    </r>
  </si>
  <si>
    <r>
      <rPr>
        <sz val="9"/>
        <color rgb="FF000000"/>
        <rFont val="DejaVu Sans"/>
        <family val="2"/>
      </rPr>
      <t>純資産額</t>
    </r>
    <r>
      <rPr>
        <sz val="9"/>
        <color rgb="FF000000"/>
        <rFont val="ＭＳ Ｐゴシック"/>
        <family val="2"/>
      </rPr>
      <t>_x000D_
(B) - (C)_x000D_
(D)</t>
    </r>
  </si>
  <si>
    <r>
      <rPr>
        <sz val="9"/>
        <color rgb="FF000000"/>
        <rFont val="DejaVu Sans"/>
        <family val="2"/>
      </rPr>
      <t>資本金</t>
    </r>
    <r>
      <rPr>
        <sz val="9"/>
        <color rgb="FF000000"/>
        <rFont val="ＭＳ Ｐゴシック"/>
        <family val="2"/>
      </rPr>
      <t>_x000D_
(E)</t>
    </r>
  </si>
  <si>
    <r>
      <rPr>
        <sz val="9"/>
        <color rgb="FF000000"/>
        <rFont val="DejaVu Sans"/>
        <family val="2"/>
      </rPr>
      <t>出資割合</t>
    </r>
    <r>
      <rPr>
        <sz val="9"/>
        <color rgb="FF000000"/>
        <rFont val="ＭＳ Ｐゴシック"/>
        <family val="2"/>
      </rPr>
      <t>(%)_x000D_
(A) / (E)_x000D_
(F)</t>
    </r>
  </si>
  <si>
    <r>
      <rPr>
        <sz val="9"/>
        <color rgb="FF000000"/>
        <rFont val="DejaVu Sans"/>
        <family val="2"/>
      </rPr>
      <t>実質価額</t>
    </r>
    <r>
      <rPr>
        <sz val="9"/>
        <color rgb="FF000000"/>
        <rFont val="ＭＳ Ｐゴシック"/>
        <family val="2"/>
      </rPr>
      <t>_x000D_
(D) X (F)_x000D_
(G)</t>
    </r>
  </si>
  <si>
    <r>
      <rPr>
        <sz val="9"/>
        <color rgb="FF000000"/>
        <rFont val="DejaVu Sans"/>
        <family val="2"/>
      </rPr>
      <t>投資損失引当金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計上額</t>
    </r>
    <r>
      <rPr>
        <sz val="9"/>
        <color rgb="FF000000"/>
        <rFont val="ＭＳ Ｐゴシック"/>
        <family val="2"/>
      </rPr>
      <t>_x000D_
(H)</t>
    </r>
  </si>
  <si>
    <t>市場価格のないもののうち連結対象団体以外に対するもの</t>
  </si>
  <si>
    <r>
      <rPr>
        <sz val="9"/>
        <color rgb="FF000000"/>
        <rFont val="DejaVu Sans"/>
        <family val="2"/>
      </rPr>
      <t>出資金額</t>
    </r>
    <r>
      <rPr>
        <sz val="9"/>
        <color rgb="FF000000"/>
        <rFont val="ＭＳ Ｐゴシック"/>
        <family val="2"/>
      </rPr>
      <t>_x000D_
(A)</t>
    </r>
  </si>
  <si>
    <r>
      <rPr>
        <sz val="9"/>
        <color rgb="FF000000"/>
        <rFont val="DejaVu Sans"/>
        <family val="2"/>
      </rPr>
      <t>強制評価減</t>
    </r>
    <r>
      <rPr>
        <sz val="9"/>
        <color rgb="FF000000"/>
        <rFont val="ＭＳ Ｐゴシック"/>
        <family val="2"/>
      </rPr>
      <t>_x000D_
(H)</t>
    </r>
  </si>
  <si>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_x000D_
(A) - (H)_x000D_
(I)</t>
    </r>
  </si>
  <si>
    <t>投資及び出資金の明細　（一般会計等）</t>
  </si>
  <si>
    <t>自治体名：里庄町</t>
  </si>
  <si>
    <t>科学振興仁科財団</t>
  </si>
  <si>
    <t>里庄町土地開発公社</t>
  </si>
  <si>
    <t>里庄町公共下水道事業</t>
  </si>
  <si>
    <t>岡山県信用保証協会</t>
  </si>
  <si>
    <t>岡山県農業信用基金協会</t>
  </si>
  <si>
    <t>（一社）岡山県畜産協会</t>
  </si>
  <si>
    <t>（公財）岡山県郷土文化財団</t>
  </si>
  <si>
    <t>（公財）岡山県農林漁業担い手育成財団</t>
  </si>
  <si>
    <t>（公財）岡山県防犯協会</t>
  </si>
  <si>
    <t>（公財）岡山県健康づくり財団</t>
  </si>
  <si>
    <t>（公財）岡山県暴力追放運動推進センター</t>
  </si>
  <si>
    <t>（公財）岡山県林業振興基金</t>
  </si>
  <si>
    <t>（公財）岡山県動物愛護財団</t>
  </si>
  <si>
    <t>基金の明細　（一般会計等）</t>
  </si>
  <si>
    <t>種類</t>
  </si>
  <si>
    <t>現金預金</t>
  </si>
  <si>
    <t>有価証券</t>
  </si>
  <si>
    <t>土地</t>
  </si>
  <si>
    <t>その他</t>
  </si>
  <si>
    <r>
      <rPr>
        <sz val="9"/>
        <color rgb="FF000000"/>
        <rFont val="DejaVu Sans"/>
        <family val="2"/>
      </rPr>
      <t>合計</t>
    </r>
    <r>
      <rPr>
        <sz val="9"/>
        <color rgb="FF000000"/>
        <rFont val="ＭＳ Ｐゴシック"/>
        <family val="2"/>
      </rPr>
      <t>_x000D_
(</t>
    </r>
    <r>
      <rPr>
        <sz val="9"/>
        <color rgb="FF000000"/>
        <rFont val="DejaVu Sans"/>
        <family val="2"/>
      </rPr>
      <t>貸借対照表計上額</t>
    </r>
    <r>
      <rPr>
        <sz val="9"/>
        <color rgb="FF000000"/>
        <rFont val="ＭＳ Ｐゴシック"/>
        <family val="2"/>
      </rPr>
      <t>)</t>
    </r>
  </si>
  <si>
    <t>財政調整基金（一般会計）</t>
  </si>
  <si>
    <t>減債基金</t>
  </si>
  <si>
    <t>いきいき里庄基金</t>
  </si>
  <si>
    <t>地域振興基金</t>
  </si>
  <si>
    <t>開発基金</t>
  </si>
  <si>
    <t>ふるさと保全基金</t>
  </si>
  <si>
    <t>文化振興基金</t>
  </si>
  <si>
    <t>スポーツ振興基金</t>
  </si>
  <si>
    <t>教育施設整備改修基金</t>
  </si>
  <si>
    <t>土地開発基金</t>
  </si>
  <si>
    <t>環境整美基金</t>
  </si>
  <si>
    <t>古山基金</t>
  </si>
  <si>
    <t>貸付金の明細　（一般会計等）</t>
  </si>
  <si>
    <t>相手先名または種別</t>
  </si>
  <si>
    <t>長期貸付金</t>
  </si>
  <si>
    <t>短期貸付金</t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</si>
  <si>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 xml:space="preserve">)_x000D_
</t>
    </r>
    <r>
      <rPr>
        <sz val="9"/>
        <color rgb="FF000000"/>
        <rFont val="DejaVu Sans"/>
        <family val="2"/>
      </rPr>
      <t>貸付金計</t>
    </r>
  </si>
  <si>
    <t>貸借対照表計上額</t>
  </si>
  <si>
    <r>
      <rPr>
        <sz val="9"/>
        <color rgb="FF000000"/>
        <rFont val="DejaVu Sans"/>
        <family val="2"/>
      </rPr>
      <t>徴収不能引当金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計上額</t>
    </r>
  </si>
  <si>
    <t>長期延滞債権の明細　（一般会計等）</t>
  </si>
  <si>
    <t>未収金の明細　（一般会計等）</t>
  </si>
  <si>
    <t>徴収不能引当金計上額</t>
  </si>
  <si>
    <t>【貸付金】</t>
  </si>
  <si>
    <t>-</t>
  </si>
  <si>
    <t>小計</t>
  </si>
  <si>
    <t>【未収金】</t>
  </si>
  <si>
    <t>個人町民税</t>
  </si>
  <si>
    <t>法人町民税</t>
  </si>
  <si>
    <t>固定資産税</t>
  </si>
  <si>
    <t>軽自動車税</t>
  </si>
  <si>
    <t>住宅使用料</t>
  </si>
  <si>
    <t>児童措置費負担金（保育料）</t>
  </si>
  <si>
    <t>地方債等（借入先別）の明細　（一般会計等）</t>
  </si>
  <si>
    <t>地方債等残高</t>
  </si>
  <si>
    <t>政府資金</t>
  </si>
  <si>
    <r>
      <rPr>
        <sz val="9"/>
        <color rgb="FF000000"/>
        <rFont val="DejaVu Sans"/>
        <family val="2"/>
      </rPr>
      <t>地方公共団体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金融機構</t>
    </r>
  </si>
  <si>
    <t>市中銀行</t>
  </si>
  <si>
    <r>
      <rPr>
        <sz val="9"/>
        <color rgb="FF000000"/>
        <rFont val="DejaVu Sans"/>
        <family val="2"/>
      </rPr>
      <t>その他の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金融機関</t>
    </r>
  </si>
  <si>
    <t>地方公募債</t>
  </si>
  <si>
    <r>
      <rPr>
        <sz val="9"/>
        <color rgb="FF000000"/>
        <rFont val="DejaVu Sans"/>
        <family val="2"/>
      </rPr>
      <t>うち</t>
    </r>
    <r>
      <rPr>
        <sz val="9"/>
        <color rgb="FF000000"/>
        <rFont val="ＭＳ Ｐゴシック"/>
        <family val="2"/>
      </rPr>
      <t>1</t>
    </r>
    <r>
      <rPr>
        <sz val="9"/>
        <color rgb="FF000000"/>
        <rFont val="DejaVu Sans"/>
        <family val="2"/>
      </rPr>
      <t>年内償還予定</t>
    </r>
  </si>
  <si>
    <t>うち共同発行債</t>
  </si>
  <si>
    <t>うち住民公募債</t>
  </si>
  <si>
    <t>【通常分】</t>
  </si>
  <si>
    <t>　公営住宅建設</t>
  </si>
  <si>
    <t>　災害復旧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</si>
  <si>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</si>
  <si>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</si>
  <si>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</si>
  <si>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</si>
  <si>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</si>
  <si>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</si>
  <si>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</si>
  <si>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　（一般会計等）</t>
  </si>
  <si>
    <r>
      <rPr>
        <sz val="9"/>
        <color rgb="FF000000"/>
        <rFont val="ＭＳ Ｐゴシック"/>
        <family val="2"/>
      </rPr>
      <t>1.5%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</si>
  <si>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1.5%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2.0%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</si>
  <si>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2.0%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2.5%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</si>
  <si>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2.5%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3.0%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</si>
  <si>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3.0%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3.5%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</si>
  <si>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3.5%</t>
    </r>
    <r>
      <rPr>
        <sz val="9"/>
        <color rgb="FF000000"/>
        <rFont val="DejaVu Sans"/>
        <family val="2"/>
      </rPr>
      <t>超</t>
    </r>
    <r>
      <rPr>
        <sz val="9"/>
        <color rgb="FF000000"/>
        <rFont val="ＭＳ Ｐゴシック"/>
        <family val="2"/>
      </rPr>
      <t>_x000D_
4.0%</t>
    </r>
    <r>
      <rPr>
        <sz val="9"/>
        <color rgb="FF000000"/>
        <rFont val="DejaVu Sans"/>
        <family val="2"/>
      </rPr>
      <t>以下</t>
    </r>
  </si>
  <si>
    <r>
      <rPr>
        <sz val="9"/>
        <color rgb="FF000000"/>
        <rFont val="ＭＳ Ｐゴシック"/>
        <family val="2"/>
      </rPr>
      <t>4.0%</t>
    </r>
    <r>
      <rPr>
        <sz val="9"/>
        <color rgb="FF000000"/>
        <rFont val="DejaVu Sans"/>
        <family val="2"/>
      </rPr>
      <t>超</t>
    </r>
  </si>
  <si>
    <r>
      <rPr>
        <sz val="9"/>
        <color rgb="FF000000"/>
        <rFont val="ＭＳ Ｐゴシック"/>
        <family val="2"/>
      </rPr>
      <t>(</t>
    </r>
    <r>
      <rPr>
        <sz val="9"/>
        <color rgb="FF000000"/>
        <rFont val="DejaVu Sans"/>
        <family val="2"/>
      </rPr>
      <t>参考</t>
    </r>
    <r>
      <rPr>
        <sz val="9"/>
        <color rgb="FF000000"/>
        <rFont val="ＭＳ Ｐゴシック"/>
        <family val="2"/>
      </rPr>
      <t xml:space="preserve">)_x000D_
</t>
    </r>
    <r>
      <rPr>
        <sz val="9"/>
        <color rgb="FF000000"/>
        <rFont val="DejaVu Sans"/>
        <family val="2"/>
      </rPr>
      <t>加重平均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利率</t>
    </r>
  </si>
  <si>
    <t>地方債等（返済期間別）の明細　（一般会計等）</t>
  </si>
  <si>
    <t>特定の契約情報が付された地方債等の概要</t>
  </si>
  <si>
    <r>
      <rPr>
        <sz val="9"/>
        <color rgb="FF000000"/>
        <rFont val="DejaVu Sans"/>
        <family val="2"/>
      </rPr>
      <t>特定の契約条項が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付された地方債等残高</t>
    </r>
  </si>
  <si>
    <t>契約条項の概要</t>
  </si>
  <si>
    <t>引当金の明細　（一般会計等）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</si>
  <si>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</si>
  <si>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</si>
  <si>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</si>
  <si>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</si>
  <si>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</si>
  <si>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</si>
  <si>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徴収不能引当金（固定）</t>
  </si>
  <si>
    <t>徴収不能引当金（流動）</t>
  </si>
  <si>
    <t>退職手当引当金</t>
  </si>
  <si>
    <t>賞与引当金</t>
  </si>
  <si>
    <t>補助金等の明細　（一般会計等）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</si>
  <si>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</si>
  <si>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</si>
  <si>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</si>
  <si>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</si>
  <si>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</si>
  <si>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</si>
  <si>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</si>
  <si>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　（一般会計等）</t>
  </si>
  <si>
    <t>会計</t>
  </si>
  <si>
    <t>財源の内容</t>
  </si>
  <si>
    <t>一般会計</t>
  </si>
  <si>
    <t>税収等</t>
  </si>
  <si>
    <t>町税</t>
  </si>
  <si>
    <t>地方譲与税</t>
  </si>
  <si>
    <t>利子割交付金</t>
  </si>
  <si>
    <t>配当割交付金</t>
  </si>
  <si>
    <t>株式等譲渡所得割交付金</t>
  </si>
  <si>
    <t>地方消費税交付金</t>
  </si>
  <si>
    <t>地方特例交付金</t>
  </si>
  <si>
    <t>地方交付税</t>
  </si>
  <si>
    <t>交通安全対策特別交付金</t>
  </si>
  <si>
    <t>寄附金</t>
  </si>
  <si>
    <t>繰入金</t>
  </si>
  <si>
    <t>国県等補助金</t>
  </si>
  <si>
    <r>
      <rPr>
        <sz val="9"/>
        <color rgb="FF000000"/>
        <rFont val="DejaVu Sans"/>
        <family val="2"/>
      </rPr>
      <t>資本的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補助金</t>
    </r>
  </si>
  <si>
    <t>国庫支出金</t>
  </si>
  <si>
    <t>都道府県等支出金</t>
  </si>
  <si>
    <r>
      <rPr>
        <sz val="9"/>
        <color rgb="FF000000"/>
        <rFont val="DejaVu Sans"/>
        <family val="2"/>
      </rPr>
      <t>経常的</t>
    </r>
    <r>
      <rPr>
        <sz val="9"/>
        <color rgb="FF000000"/>
        <rFont val="ＭＳ Ｐゴシック"/>
        <family val="2"/>
      </rPr>
      <t xml:space="preserve">_x000D_
</t>
    </r>
    <r>
      <rPr>
        <sz val="9"/>
        <color rgb="FF000000"/>
        <rFont val="DejaVu Sans"/>
        <family val="2"/>
      </rPr>
      <t>補助金</t>
    </r>
  </si>
  <si>
    <t>資金の明細　（一般会計等）</t>
  </si>
  <si>
    <t>自治体名：岡山県里庄町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</si>
  <si>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</si>
  <si>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</si>
  <si>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</si>
  <si>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</si>
  <si>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</si>
  <si>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</si>
  <si>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</si>
  <si>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</si>
  <si>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</si>
  <si>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</si>
  <si>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</si>
  <si>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</si>
  <si>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</si>
  <si>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</si>
  <si>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</si>
  <si>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</si>
  <si>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</si>
  <si>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</si>
  <si>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</si>
  <si>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</si>
  <si>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</si>
  <si>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</si>
  <si>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</si>
  <si>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</si>
  <si>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</si>
  <si>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-</t>
    <phoneticPr fontId="3"/>
  </si>
  <si>
    <t>内訳</t>
  </si>
  <si>
    <t>地方債等</t>
  </si>
  <si>
    <t>純行政コスト</t>
  </si>
  <si>
    <t>有形固定資産等の増加</t>
  </si>
  <si>
    <t>貸付金・基金等の増加</t>
  </si>
  <si>
    <t>-</t>
    <phoneticPr fontId="3"/>
  </si>
  <si>
    <t>有形固定資産の明細　　（一般会計等）</t>
    <rPh sb="12" eb="16">
      <t>イッパンカイケイ</t>
    </rPh>
    <rPh sb="16" eb="17">
      <t>トウ</t>
    </rPh>
    <phoneticPr fontId="3"/>
  </si>
  <si>
    <t>有形固定資産に係る行政目的別の明細　　（一般会計等）</t>
    <rPh sb="20" eb="24">
      <t>イッパンカイケイ</t>
    </rPh>
    <rPh sb="24" eb="25">
      <t>トウ</t>
    </rPh>
    <phoneticPr fontId="3"/>
  </si>
  <si>
    <t>財源情報の明細　　（一般会計等）</t>
    <rPh sb="10" eb="15">
      <t>イッパンカイケイトウ</t>
    </rPh>
    <phoneticPr fontId="3"/>
  </si>
  <si>
    <t>保育所法外援護費</t>
  </si>
  <si>
    <t>（公社）おかやまの森整備公社</t>
    <rPh sb="9" eb="10">
      <t>モリ</t>
    </rPh>
    <rPh sb="10" eb="12">
      <t>セイビ</t>
    </rPh>
    <rPh sb="12" eb="14">
      <t>コウシャ</t>
    </rPh>
    <phoneticPr fontId="14"/>
  </si>
  <si>
    <t>森林環境譲与税基金</t>
  </si>
  <si>
    <t>　一般公共事業</t>
  </si>
  <si>
    <t>　教育・福祉施設</t>
  </si>
  <si>
    <t>自動車取得税交付金</t>
  </si>
  <si>
    <t>岡山県西部衛生施設組合負担金焼却場建設分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rPh sb="11" eb="14">
      <t>フタンキン</t>
    </rPh>
    <rPh sb="14" eb="17">
      <t>ショウキャクジョウ</t>
    </rPh>
    <rPh sb="17" eb="20">
      <t>ケンセツブン</t>
    </rPh>
    <phoneticPr fontId="3"/>
  </si>
  <si>
    <t>岡山県西部衛生施設組合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phoneticPr fontId="3"/>
  </si>
  <si>
    <t>焼却場建設</t>
    <rPh sb="0" eb="3">
      <t>ショウキャクジョウ</t>
    </rPh>
    <rPh sb="3" eb="5">
      <t>ケンセツ</t>
    </rPh>
    <phoneticPr fontId="3"/>
  </si>
  <si>
    <t>岡山県西部衛生施設組合負担金熱利用施設建設分</t>
    <rPh sb="0" eb="3">
      <t>オカヤマケン</t>
    </rPh>
    <rPh sb="3" eb="5">
      <t>セイブ</t>
    </rPh>
    <rPh sb="5" eb="7">
      <t>エイセイ</t>
    </rPh>
    <rPh sb="7" eb="9">
      <t>シセツ</t>
    </rPh>
    <rPh sb="9" eb="11">
      <t>クミアイ</t>
    </rPh>
    <rPh sb="11" eb="14">
      <t>フタンキン</t>
    </rPh>
    <rPh sb="14" eb="19">
      <t>ネツリヨウシセツ</t>
    </rPh>
    <rPh sb="19" eb="22">
      <t>ケンセツブン</t>
    </rPh>
    <phoneticPr fontId="3"/>
  </si>
  <si>
    <t>熱利用施設建設</t>
    <rPh sb="0" eb="5">
      <t>ネツリヨウシセツ</t>
    </rPh>
    <rPh sb="5" eb="7">
      <t>ケンセツ</t>
    </rPh>
    <phoneticPr fontId="3"/>
  </si>
  <si>
    <t>建設事業費市町村負担金</t>
    <rPh sb="0" eb="2">
      <t>ケンセツ</t>
    </rPh>
    <rPh sb="2" eb="5">
      <t>ジギョウヒ</t>
    </rPh>
    <rPh sb="5" eb="8">
      <t>シチョウソン</t>
    </rPh>
    <rPh sb="8" eb="11">
      <t>フタンキン</t>
    </rPh>
    <phoneticPr fontId="3"/>
  </si>
  <si>
    <t>岡山県</t>
    <rPh sb="0" eb="3">
      <t>オカヤマケン</t>
    </rPh>
    <phoneticPr fontId="3"/>
  </si>
  <si>
    <t>県道整備</t>
    <rPh sb="0" eb="2">
      <t>ケンドウ</t>
    </rPh>
    <rPh sb="2" eb="4">
      <t>セイビ</t>
    </rPh>
    <phoneticPr fontId="3"/>
  </si>
  <si>
    <t>公会堂整備事業費補助金</t>
    <rPh sb="0" eb="3">
      <t>コウカイドウ</t>
    </rPh>
    <rPh sb="3" eb="5">
      <t>セイビ</t>
    </rPh>
    <rPh sb="5" eb="8">
      <t>ジギョウヒ</t>
    </rPh>
    <rPh sb="8" eb="11">
      <t>ホジョキン</t>
    </rPh>
    <phoneticPr fontId="3"/>
  </si>
  <si>
    <t>分館</t>
    <rPh sb="0" eb="2">
      <t>ブンカン</t>
    </rPh>
    <phoneticPr fontId="3"/>
  </si>
  <si>
    <t>公会堂整備</t>
    <rPh sb="0" eb="3">
      <t>コウカイドウ</t>
    </rPh>
    <rPh sb="3" eb="5">
      <t>セイビ</t>
    </rPh>
    <phoneticPr fontId="3"/>
  </si>
  <si>
    <t>総合事務組合退職手当負担金</t>
    <rPh sb="0" eb="2">
      <t>ソウゴウ</t>
    </rPh>
    <rPh sb="2" eb="4">
      <t>ジム</t>
    </rPh>
    <rPh sb="4" eb="6">
      <t>クミアイ</t>
    </rPh>
    <rPh sb="6" eb="8">
      <t>タイショク</t>
    </rPh>
    <rPh sb="8" eb="10">
      <t>テアテ</t>
    </rPh>
    <rPh sb="10" eb="13">
      <t>フタンキン</t>
    </rPh>
    <phoneticPr fontId="15"/>
  </si>
  <si>
    <t>岡山県総合事務組合</t>
    <rPh sb="0" eb="3">
      <t>オカヤマケン</t>
    </rPh>
    <rPh sb="3" eb="5">
      <t>ソウゴウ</t>
    </rPh>
    <rPh sb="5" eb="7">
      <t>ジム</t>
    </rPh>
    <rPh sb="7" eb="9">
      <t>クミアイ</t>
    </rPh>
    <phoneticPr fontId="15"/>
  </si>
  <si>
    <t>退職手当負担金</t>
    <rPh sb="0" eb="4">
      <t>タイショクテアテ</t>
    </rPh>
    <rPh sb="4" eb="7">
      <t>フタンキン</t>
    </rPh>
    <phoneticPr fontId="3"/>
  </si>
  <si>
    <t>まちづくり補助金</t>
    <rPh sb="5" eb="8">
      <t>ホジョキン</t>
    </rPh>
    <phoneticPr fontId="15"/>
  </si>
  <si>
    <t>分館</t>
    <rPh sb="0" eb="2">
      <t>ブンカン</t>
    </rPh>
    <phoneticPr fontId="15"/>
  </si>
  <si>
    <t>分館活動に対する支援</t>
    <rPh sb="0" eb="2">
      <t>ブンカン</t>
    </rPh>
    <rPh sb="2" eb="4">
      <t>カツドウ</t>
    </rPh>
    <rPh sb="5" eb="6">
      <t>タイ</t>
    </rPh>
    <rPh sb="8" eb="10">
      <t>シエン</t>
    </rPh>
    <phoneticPr fontId="3"/>
  </si>
  <si>
    <t>社会福祉協議会補助金</t>
    <rPh sb="0" eb="2">
      <t>シャカイ</t>
    </rPh>
    <rPh sb="2" eb="4">
      <t>フクシ</t>
    </rPh>
    <rPh sb="4" eb="7">
      <t>キョウギカイ</t>
    </rPh>
    <rPh sb="7" eb="10">
      <t>ホジョキン</t>
    </rPh>
    <phoneticPr fontId="15"/>
  </si>
  <si>
    <t>里庄町社会福祉協議会</t>
    <rPh sb="0" eb="3">
      <t>サトショウチョウ</t>
    </rPh>
    <rPh sb="3" eb="5">
      <t>シャカイ</t>
    </rPh>
    <rPh sb="5" eb="7">
      <t>フクシ</t>
    </rPh>
    <rPh sb="7" eb="10">
      <t>キョウギカイ</t>
    </rPh>
    <phoneticPr fontId="15"/>
  </si>
  <si>
    <t>社会福祉協議会活動補助</t>
    <rPh sb="0" eb="2">
      <t>シャカイ</t>
    </rPh>
    <rPh sb="2" eb="4">
      <t>フクシ</t>
    </rPh>
    <rPh sb="4" eb="7">
      <t>キョウギカイ</t>
    </rPh>
    <rPh sb="7" eb="9">
      <t>カツドウ</t>
    </rPh>
    <rPh sb="9" eb="11">
      <t>ホジョ</t>
    </rPh>
    <phoneticPr fontId="15"/>
  </si>
  <si>
    <t>シルバー人材センター補助金</t>
    <rPh sb="4" eb="6">
      <t>ジンザイ</t>
    </rPh>
    <rPh sb="10" eb="13">
      <t>ホジョキン</t>
    </rPh>
    <phoneticPr fontId="15"/>
  </si>
  <si>
    <t>里庄町シルバー人材センター</t>
    <rPh sb="0" eb="3">
      <t>サトショウチョウ</t>
    </rPh>
    <rPh sb="7" eb="9">
      <t>ジンザイ</t>
    </rPh>
    <phoneticPr fontId="15"/>
  </si>
  <si>
    <t>シルバー人材センター活動補助</t>
    <rPh sb="4" eb="6">
      <t>ジンザイ</t>
    </rPh>
    <rPh sb="10" eb="12">
      <t>カツドウ</t>
    </rPh>
    <rPh sb="12" eb="14">
      <t>ホジョ</t>
    </rPh>
    <phoneticPr fontId="15"/>
  </si>
  <si>
    <t>後期高齢者医療療養給付費負担金</t>
    <rPh sb="0" eb="2">
      <t>コウキ</t>
    </rPh>
    <rPh sb="2" eb="5">
      <t>コウレイシャ</t>
    </rPh>
    <rPh sb="5" eb="7">
      <t>イリョウ</t>
    </rPh>
    <rPh sb="7" eb="9">
      <t>リョウヨウ</t>
    </rPh>
    <rPh sb="9" eb="11">
      <t>キュウフ</t>
    </rPh>
    <rPh sb="11" eb="12">
      <t>ヒ</t>
    </rPh>
    <rPh sb="12" eb="15">
      <t>フタンキン</t>
    </rPh>
    <phoneticPr fontId="15"/>
  </si>
  <si>
    <t>岡山県後期高齢者医療広域連合</t>
    <rPh sb="0" eb="3">
      <t>オカヤマケン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15"/>
  </si>
  <si>
    <t>医療給付費負担金</t>
    <rPh sb="0" eb="2">
      <t>イリョウ</t>
    </rPh>
    <rPh sb="2" eb="4">
      <t>キュウフ</t>
    </rPh>
    <rPh sb="4" eb="5">
      <t>ヒ</t>
    </rPh>
    <rPh sb="5" eb="8">
      <t>フタンキン</t>
    </rPh>
    <phoneticPr fontId="15"/>
  </si>
  <si>
    <t>対象となる町民</t>
    <rPh sb="0" eb="2">
      <t>タイショウ</t>
    </rPh>
    <rPh sb="5" eb="7">
      <t>チョウミン</t>
    </rPh>
    <phoneticPr fontId="16"/>
  </si>
  <si>
    <t>物価高騰対応重点支援臨時給付金</t>
    <rPh sb="0" eb="4">
      <t>ブッカコウトウ</t>
    </rPh>
    <rPh sb="4" eb="6">
      <t>タイオウ</t>
    </rPh>
    <rPh sb="6" eb="8">
      <t>ジュウテン</t>
    </rPh>
    <rPh sb="8" eb="10">
      <t>シエン</t>
    </rPh>
    <rPh sb="10" eb="15">
      <t>リンジキュウフキン</t>
    </rPh>
    <phoneticPr fontId="3"/>
  </si>
  <si>
    <t>住民税非課税世帯に対する臨時特別給付金</t>
  </si>
  <si>
    <t>かすみ保育園・里見保育園</t>
    <rPh sb="3" eb="6">
      <t>ホイクエン</t>
    </rPh>
    <rPh sb="7" eb="9">
      <t>サトミ</t>
    </rPh>
    <rPh sb="9" eb="12">
      <t>ホイクエン</t>
    </rPh>
    <phoneticPr fontId="15"/>
  </si>
  <si>
    <t>保育所法外援護費</t>
    <rPh sb="0" eb="2">
      <t>ホイク</t>
    </rPh>
    <rPh sb="2" eb="3">
      <t>ショ</t>
    </rPh>
    <rPh sb="3" eb="5">
      <t>ホウガイ</t>
    </rPh>
    <rPh sb="5" eb="7">
      <t>エンゴ</t>
    </rPh>
    <rPh sb="7" eb="8">
      <t>ヒ</t>
    </rPh>
    <phoneticPr fontId="15"/>
  </si>
  <si>
    <t>学童保育運営補助金</t>
    <rPh sb="0" eb="2">
      <t>ガクドウ</t>
    </rPh>
    <rPh sb="2" eb="4">
      <t>ホイク</t>
    </rPh>
    <rPh sb="4" eb="6">
      <t>ウンエイ</t>
    </rPh>
    <rPh sb="6" eb="9">
      <t>ホジョキン</t>
    </rPh>
    <phoneticPr fontId="15"/>
  </si>
  <si>
    <t>西小学童保育・東小学童保育</t>
    <rPh sb="0" eb="1">
      <t>ニシ</t>
    </rPh>
    <rPh sb="1" eb="2">
      <t>ショウ</t>
    </rPh>
    <rPh sb="2" eb="4">
      <t>ガクドウ</t>
    </rPh>
    <rPh sb="4" eb="6">
      <t>ホイク</t>
    </rPh>
    <rPh sb="7" eb="8">
      <t>ヒガシ</t>
    </rPh>
    <rPh sb="8" eb="9">
      <t>ショウ</t>
    </rPh>
    <rPh sb="9" eb="11">
      <t>ガクドウ</t>
    </rPh>
    <rPh sb="11" eb="13">
      <t>ホイク</t>
    </rPh>
    <phoneticPr fontId="15"/>
  </si>
  <si>
    <t>岡山県西部環境整備施設組合</t>
    <rPh sb="0" eb="3">
      <t>オカヤマケン</t>
    </rPh>
    <rPh sb="3" eb="5">
      <t>セイブ</t>
    </rPh>
    <rPh sb="5" eb="7">
      <t>カンキョウ</t>
    </rPh>
    <rPh sb="7" eb="9">
      <t>セイビ</t>
    </rPh>
    <rPh sb="9" eb="11">
      <t>シセツ</t>
    </rPh>
    <rPh sb="11" eb="13">
      <t>クミアイ</t>
    </rPh>
    <phoneticPr fontId="15"/>
  </si>
  <si>
    <t>公共下水道事業負担金</t>
    <rPh sb="0" eb="2">
      <t>コウキョウ</t>
    </rPh>
    <rPh sb="2" eb="5">
      <t>ゲスイドウ</t>
    </rPh>
    <rPh sb="5" eb="7">
      <t>ジギョウ</t>
    </rPh>
    <rPh sb="7" eb="10">
      <t>フタンキン</t>
    </rPh>
    <phoneticPr fontId="15"/>
  </si>
  <si>
    <t>里庄町公共下水道事業会計</t>
    <rPh sb="0" eb="3">
      <t>サトショウチョウ</t>
    </rPh>
    <rPh sb="3" eb="5">
      <t>コウキョウ</t>
    </rPh>
    <rPh sb="5" eb="8">
      <t>ゲスイドウ</t>
    </rPh>
    <rPh sb="8" eb="10">
      <t>ジギョウ</t>
    </rPh>
    <rPh sb="10" eb="12">
      <t>カイケイ</t>
    </rPh>
    <phoneticPr fontId="15"/>
  </si>
  <si>
    <t>笠岡地区消防組合負担金</t>
    <rPh sb="0" eb="2">
      <t>カサオカ</t>
    </rPh>
    <rPh sb="2" eb="4">
      <t>チク</t>
    </rPh>
    <rPh sb="4" eb="6">
      <t>ショウボウ</t>
    </rPh>
    <rPh sb="6" eb="8">
      <t>クミアイ</t>
    </rPh>
    <rPh sb="8" eb="11">
      <t>フタンキン</t>
    </rPh>
    <phoneticPr fontId="15"/>
  </si>
  <si>
    <t>笠岡地区消防組合</t>
    <rPh sb="0" eb="2">
      <t>カサオカ</t>
    </rPh>
    <rPh sb="2" eb="4">
      <t>チク</t>
    </rPh>
    <rPh sb="4" eb="6">
      <t>ショウボウ</t>
    </rPh>
    <rPh sb="6" eb="8">
      <t>クミアイ</t>
    </rPh>
    <phoneticPr fontId="15"/>
  </si>
  <si>
    <t>科学振興仁科財団補助金</t>
    <rPh sb="0" eb="2">
      <t>カガク</t>
    </rPh>
    <rPh sb="2" eb="4">
      <t>シンコウ</t>
    </rPh>
    <rPh sb="4" eb="6">
      <t>ニシナ</t>
    </rPh>
    <rPh sb="6" eb="8">
      <t>ザイダン</t>
    </rPh>
    <rPh sb="8" eb="11">
      <t>ホジョキン</t>
    </rPh>
    <phoneticPr fontId="15"/>
  </si>
  <si>
    <t>科学振興仁科財団</t>
    <rPh sb="0" eb="2">
      <t>カガク</t>
    </rPh>
    <rPh sb="2" eb="4">
      <t>シンコウ</t>
    </rPh>
    <rPh sb="4" eb="6">
      <t>ニシナ</t>
    </rPh>
    <rPh sb="6" eb="8">
      <t>ザイダン</t>
    </rPh>
    <phoneticPr fontId="15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</si>
  <si>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</si>
  <si>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自動車税環境性能割交付金</t>
    <rPh sb="3" eb="4">
      <t>ゼイ</t>
    </rPh>
    <rPh sb="4" eb="8">
      <t>カンキョウセイノウ</t>
    </rPh>
    <rPh sb="8" eb="9">
      <t>ワリ</t>
    </rPh>
    <rPh sb="9" eb="12">
      <t>コウフキン</t>
    </rPh>
    <phoneticPr fontId="3"/>
  </si>
  <si>
    <t>分担金及び負担金</t>
    <rPh sb="7" eb="8">
      <t>キン</t>
    </rPh>
    <phoneticPr fontId="3"/>
  </si>
  <si>
    <t>住宅資金元利収入</t>
    <phoneticPr fontId="3"/>
  </si>
  <si>
    <t>笠岡放送株式会社</t>
    <phoneticPr fontId="3"/>
  </si>
  <si>
    <t>年度：令和6年度</t>
    <phoneticPr fontId="3"/>
  </si>
  <si>
    <t>岡山県西部環境整備施設組合建設費負担金</t>
    <phoneticPr fontId="3"/>
  </si>
  <si>
    <t>岡山県西部環境整備施設組合</t>
    <rPh sb="0" eb="5">
      <t>オカヤマケンセイブ</t>
    </rPh>
    <rPh sb="5" eb="7">
      <t>カンキョウ</t>
    </rPh>
    <rPh sb="7" eb="9">
      <t>セイビ</t>
    </rPh>
    <rPh sb="9" eb="11">
      <t>シセツ</t>
    </rPh>
    <rPh sb="11" eb="13">
      <t>クミアイ</t>
    </rPh>
    <phoneticPr fontId="3"/>
  </si>
  <si>
    <t>合併処理浄化槽設置整備補助金</t>
  </si>
  <si>
    <t>合併処理浄化槽設置</t>
    <phoneticPr fontId="3"/>
  </si>
  <si>
    <t>岡山県西部環境整備施設組合負担金</t>
    <rPh sb="0" eb="3">
      <t>オカヤマケン</t>
    </rPh>
    <rPh sb="3" eb="5">
      <t>セイブ</t>
    </rPh>
    <rPh sb="5" eb="7">
      <t>カンキョウ</t>
    </rPh>
    <rPh sb="7" eb="9">
      <t>セイビ</t>
    </rPh>
    <rPh sb="9" eb="11">
      <t>シセツ</t>
    </rPh>
    <rPh sb="11" eb="13">
      <t>クミアイ</t>
    </rPh>
    <rPh sb="13" eb="16">
      <t>フタンキン</t>
    </rPh>
    <phoneticPr fontId="15"/>
  </si>
  <si>
    <t>定額減税補足給付金</t>
  </si>
  <si>
    <t>岡山県西部環境整備施設組合負担金　事務費負担金</t>
  </si>
  <si>
    <t>岡山県西部環境整備施設組合負担金　施設使用料</t>
  </si>
  <si>
    <t>岡山県西部環境整備施設組合</t>
    <phoneticPr fontId="3"/>
  </si>
  <si>
    <t>岡山県西部環境整備施設組合　施設使用料</t>
    <rPh sb="14" eb="16">
      <t>シセツ</t>
    </rPh>
    <rPh sb="16" eb="19">
      <t>シヨウリョウ</t>
    </rPh>
    <phoneticPr fontId="3"/>
  </si>
  <si>
    <t>岡山県西部衛生施設組合負担金　し尿処理施設分</t>
  </si>
  <si>
    <t>岡山県西部衛生施設組合負担金　処分場管理分</t>
  </si>
  <si>
    <t>岡山県西部衛生施設組合負担金　粗大ごみ処理施設分</t>
  </si>
  <si>
    <t>岡山県西部衛生施設組合負担金　斎場分</t>
  </si>
  <si>
    <t>岡山県西部衛生施設組合負担金　廃棄物分</t>
  </si>
  <si>
    <t>岡山県西部衛生施設組合負担金　リサイクルプラザ分</t>
  </si>
  <si>
    <t>岡山県西部衛生施設組合</t>
    <phoneticPr fontId="3"/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</si>
  <si>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</si>
  <si>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2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</si>
  <si>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2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3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</si>
  <si>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3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4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</si>
  <si>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4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5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</si>
  <si>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5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10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</si>
  <si>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10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15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</si>
  <si>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15</t>
    </r>
    <r>
      <rPr>
        <sz val="9"/>
        <color rgb="FF000000"/>
        <rFont val="Tahoma"/>
        <family val="2"/>
      </rPr>
      <t>年超</t>
    </r>
    <r>
      <rPr>
        <sz val="9"/>
        <color rgb="FF000000"/>
        <rFont val="ＭＳ Ｐゴシック"/>
        <family val="2"/>
      </rPr>
      <t>_x000D_
20</t>
    </r>
    <r>
      <rPr>
        <sz val="9"/>
        <color rgb="FF000000"/>
        <rFont val="Tahoma"/>
        <family val="2"/>
      </rPr>
      <t>年以内</t>
    </r>
  </si>
  <si>
    <r>
      <rPr>
        <sz val="9"/>
        <color rgb="FF000000"/>
        <rFont val="ＭＳ Ｐゴシック"/>
        <family val="2"/>
      </rPr>
      <t>20</t>
    </r>
    <r>
      <rPr>
        <sz val="9"/>
        <color rgb="FF000000"/>
        <rFont val="Tahoma"/>
        <family val="2"/>
      </rPr>
      <t>年超</t>
    </r>
  </si>
  <si>
    <t>地方公営企業等金融機構（地方公共団体金融機構）</t>
  </si>
  <si>
    <t>未来を拓くふるさとまちづくり基金</t>
    <rPh sb="0" eb="2">
      <t>ミライ</t>
    </rPh>
    <rPh sb="3" eb="4">
      <t>ヒラ</t>
    </rPh>
    <rPh sb="14" eb="16">
      <t>キキン</t>
    </rPh>
    <phoneticPr fontId="18"/>
  </si>
  <si>
    <t>（単位：千円）</t>
    <rPh sb="4" eb="5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</si>
</sst>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(#,##0\)"/>
  </numFmts>
  <fonts count="32">
    <font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b/>
      <sz val="18"/>
      <color rgb="FF000000"/>
      <name val="DejaVu Sans"/>
      <family val="2"/>
    </font>
    <font>
      <sz val="6"/>
      <name val="ＭＳ Ｐゴシック"/>
      <family val="3"/>
      <charset val="128"/>
    </font>
    <font>
      <sz val="9"/>
      <color rgb="FF000000"/>
      <name val="ＭＳ Ｐゴシック"/>
      <family val="2"/>
    </font>
    <font>
      <sz val="11"/>
      <color rgb="FF000000"/>
      <name val="DejaVu Sans"/>
      <family val="2"/>
    </font>
    <font>
      <b/>
      <sz val="11"/>
      <color rgb="FF000000"/>
      <name val="DejaVu Sans"/>
      <family val="2"/>
    </font>
    <font>
      <sz val="9"/>
      <color rgb="FF000000"/>
      <name val="DejaVu Sans"/>
      <family val="2"/>
    </font>
    <font>
      <sz val="9"/>
      <color theme="1"/>
      <name val="游ゴシック"/>
      <family val="2"/>
      <scheme val="minor"/>
    </font>
    <font>
      <sz val="9"/>
      <name val="DejaVu Sans"/>
      <family val="2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2"/>
    </font>
    <font>
      <sz val="9"/>
      <color rgb="FF000000"/>
      <name val="ＭＳ Ｐ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9" fontId="1" fillId="0" borderId="0" applyBorder="0" applyProtection="0"/>
    <xf numFmtId="176" fontId="1" fillId="0" borderId="0" applyBorder="0" applyProtection="0"/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6" fillId="0" borderId="0" xfId="0" applyNumberFormat="1" applyFont="1"/>
    <xf numFmtId="3" fontId="0" fillId="0" borderId="0" xfId="0" applyNumberFormat="1" applyAlignment="1">
      <alignment horizontal="right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7" fillId="0" borderId="1" xfId="0" applyNumberFormat="1" applyFont="1" applyBorder="1" applyAlignment="1">
      <alignment horizontal="left" vertical="center"/>
    </xf>
    <xf numFmtId="3" fontId="8" fillId="0" borderId="0" xfId="0" applyNumberFormat="1" applyFont="1"/>
    <xf numFmtId="3" fontId="9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/>
    </xf>
    <xf numFmtId="0" fontId="11" fillId="0" borderId="0" xfId="0" applyFont="1"/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3" fontId="12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5" fillId="0" borderId="0" xfId="0" applyFont="1"/>
    <xf numFmtId="3" fontId="16" fillId="0" borderId="0" xfId="0" applyNumberFormat="1" applyFont="1"/>
    <xf numFmtId="3" fontId="16" fillId="2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8" fillId="0" borderId="0" xfId="0" applyNumberFormat="1" applyFont="1"/>
    <xf numFmtId="3" fontId="7" fillId="0" borderId="3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left" vertical="center"/>
    </xf>
    <xf numFmtId="3" fontId="21" fillId="0" borderId="0" xfId="3" applyNumberFormat="1" applyFont="1"/>
    <xf numFmtId="3" fontId="22" fillId="0" borderId="0" xfId="3" applyNumberFormat="1" applyFont="1"/>
    <xf numFmtId="3" fontId="22" fillId="0" borderId="0" xfId="3" applyNumberFormat="1" applyFont="1" applyAlignment="1">
      <alignment horizontal="right"/>
    </xf>
    <xf numFmtId="3" fontId="23" fillId="3" borderId="1" xfId="3" applyNumberFormat="1" applyFont="1" applyFill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Border="1" applyAlignment="1">
      <alignment horizontal="left" vertical="center"/>
    </xf>
    <xf numFmtId="3" fontId="21" fillId="0" borderId="1" xfId="3" applyNumberFormat="1" applyFont="1" applyBorder="1" applyAlignment="1">
      <alignment horizontal="right" vertical="center"/>
    </xf>
    <xf numFmtId="3" fontId="22" fillId="0" borderId="0" xfId="0" applyNumberFormat="1" applyFont="1"/>
    <xf numFmtId="3" fontId="23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3" fontId="20" fillId="0" borderId="0" xfId="3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10" fontId="10" fillId="0" borderId="1" xfId="1" applyNumberFormat="1" applyFont="1" applyBorder="1" applyAlignment="1" applyProtection="1">
      <alignment vertical="center"/>
    </xf>
    <xf numFmtId="3" fontId="2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176" fontId="4" fillId="0" borderId="1" xfId="2" applyFont="1" applyBorder="1" applyAlignment="1" applyProtection="1">
      <alignment horizontal="right" vertical="center"/>
    </xf>
    <xf numFmtId="3" fontId="17" fillId="0" borderId="1" xfId="0" applyNumberFormat="1" applyFont="1" applyBorder="1" applyAlignment="1">
      <alignment vertical="center" shrinkToFit="1"/>
    </xf>
    <xf numFmtId="3" fontId="17" fillId="0" borderId="1" xfId="0" applyNumberFormat="1" applyFont="1" applyBorder="1" applyAlignment="1">
      <alignment horizontal="right" vertical="center" shrinkToFit="1"/>
    </xf>
    <xf numFmtId="3" fontId="16" fillId="0" borderId="8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left" vertical="center"/>
    </xf>
    <xf numFmtId="3" fontId="25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3" fontId="22" fillId="0" borderId="0" xfId="3" applyNumberFormat="1" applyFont="1" applyAlignment="1">
      <alignment vertical="center"/>
    </xf>
    <xf numFmtId="3" fontId="22" fillId="0" borderId="0" xfId="3" applyNumberFormat="1" applyFont="1" applyAlignment="1">
      <alignment horizontal="right" vertical="center"/>
    </xf>
    <xf numFmtId="3" fontId="27" fillId="0" borderId="7" xfId="3" applyNumberFormat="1" applyFont="1" applyBorder="1" applyAlignment="1">
      <alignment vertical="center"/>
    </xf>
    <xf numFmtId="3" fontId="27" fillId="0" borderId="1" xfId="3" applyNumberFormat="1" applyFont="1" applyBorder="1" applyAlignment="1">
      <alignment horizontal="right" vertical="center"/>
    </xf>
    <xf numFmtId="3" fontId="26" fillId="0" borderId="7" xfId="3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0" fontId="28" fillId="0" borderId="0" xfId="0" applyFont="1"/>
    <xf numFmtId="3" fontId="29" fillId="0" borderId="0" xfId="0" applyNumberFormat="1" applyFont="1"/>
    <xf numFmtId="3" fontId="30" fillId="0" borderId="0" xfId="0" applyNumberFormat="1" applyFont="1"/>
    <xf numFmtId="3" fontId="29" fillId="0" borderId="0" xfId="0" applyNumberFormat="1" applyFont="1" applyAlignment="1">
      <alignment horizontal="right"/>
    </xf>
    <xf numFmtId="38" fontId="16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left" vertical="center" shrinkToFit="1"/>
    </xf>
    <xf numFmtId="3" fontId="16" fillId="0" borderId="1" xfId="0" applyNumberFormat="1" applyFont="1" applyBorder="1" applyAlignment="1">
      <alignment horizontal="right" vertical="center" shrinkToFit="1"/>
    </xf>
    <xf numFmtId="3" fontId="16" fillId="0" borderId="8" xfId="0" applyNumberFormat="1" applyFont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right" vertical="center"/>
    </xf>
    <xf numFmtId="38" fontId="10" fillId="0" borderId="1" xfId="2" applyNumberFormat="1" applyFont="1" applyBorder="1" applyAlignment="1" applyProtection="1">
      <alignment vertical="center"/>
    </xf>
    <xf numFmtId="38" fontId="10" fillId="0" borderId="1" xfId="0" applyNumberFormat="1" applyFont="1" applyBorder="1" applyAlignment="1">
      <alignment vertical="center"/>
    </xf>
    <xf numFmtId="38" fontId="13" fillId="0" borderId="1" xfId="0" applyNumberFormat="1" applyFont="1" applyBorder="1" applyAlignment="1">
      <alignment horizontal="right" vertical="center" shrinkToFit="1"/>
    </xf>
    <xf numFmtId="38" fontId="4" fillId="0" borderId="1" xfId="4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26" fillId="3" borderId="7" xfId="3" applyNumberFormat="1" applyFont="1" applyFill="1" applyBorder="1" applyAlignment="1">
      <alignment horizontal="center" vertical="center"/>
    </xf>
    <xf numFmtId="3" fontId="26" fillId="0" borderId="9" xfId="3" applyNumberFormat="1" applyFont="1" applyBorder="1" applyAlignment="1">
      <alignment vertical="center"/>
    </xf>
    <xf numFmtId="3" fontId="26" fillId="3" borderId="1" xfId="3" applyNumberFormat="1" applyFont="1" applyFill="1" applyBorder="1" applyAlignment="1">
      <alignment horizontal="center" vertical="center"/>
    </xf>
    <xf numFmtId="3" fontId="26" fillId="0" borderId="2" xfId="3" applyNumberFormat="1" applyFont="1" applyBorder="1" applyAlignment="1">
      <alignment vertical="center"/>
    </xf>
  </cellXfs>
  <cellStyles count="5">
    <cellStyle name="パーセント" xfId="1" builtinId="5"/>
    <cellStyle name="桁区切り" xfId="4" builtinId="6"/>
    <cellStyle name="説明文" xfId="2" builtinId="53"/>
    <cellStyle name="標準" xfId="0" builtinId="0"/>
    <cellStyle name="標準 2" xfId="3" xr:uid="{7073E096-16CC-4D99-844B-E02BE82DF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</xdr:row>
      <xdr:rowOff>152400</xdr:rowOff>
    </xdr:from>
    <xdr:to>
      <xdr:col>3</xdr:col>
      <xdr:colOff>1507331</xdr:colOff>
      <xdr:row>13</xdr:row>
      <xdr:rowOff>11907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D477E0-D901-4FD3-B2ED-ECD6EFB3AD1C}"/>
            </a:ext>
          </a:extLst>
        </xdr:cNvPr>
        <xdr:cNvSpPr/>
      </xdr:nvSpPr>
      <xdr:spPr>
        <a:xfrm>
          <a:off x="2419350" y="2247900"/>
          <a:ext cx="4488656" cy="7739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A29B4-14AA-4560-80C9-D6FC67469B9C}">
  <sheetPr>
    <pageSetUpPr fitToPage="1"/>
  </sheetPr>
  <dimension ref="A1:J48"/>
  <sheetViews>
    <sheetView tabSelected="1" view="pageBreakPreview" zoomScaleNormal="100" zoomScaleSheetLayoutView="100" workbookViewId="0"/>
  </sheetViews>
  <sheetFormatPr defaultColWidth="8.875" defaultRowHeight="11.25"/>
  <cols>
    <col min="1" max="1" width="30.625" style="35" customWidth="1"/>
    <col min="2" max="10" width="15.125" style="35" customWidth="1"/>
    <col min="11" max="16384" width="8.875" style="35"/>
  </cols>
  <sheetData>
    <row r="1" spans="1:8" ht="21">
      <c r="A1" s="47" t="s">
        <v>185</v>
      </c>
      <c r="B1" s="47"/>
      <c r="C1" s="47"/>
      <c r="D1" s="47"/>
      <c r="E1" s="47"/>
      <c r="F1" s="47"/>
      <c r="G1" s="47"/>
      <c r="H1" s="47"/>
    </row>
    <row r="2" spans="1:8" ht="13.5">
      <c r="A2" s="36" t="s">
        <v>152</v>
      </c>
      <c r="B2" s="36"/>
      <c r="C2" s="36"/>
      <c r="D2" s="36"/>
      <c r="E2" s="36"/>
      <c r="F2" s="36"/>
      <c r="G2" s="36"/>
    </row>
    <row r="3" spans="1:8" ht="13.5">
      <c r="A3" s="36" t="s">
        <v>239</v>
      </c>
      <c r="B3" s="36"/>
      <c r="C3" s="36"/>
      <c r="D3" s="36"/>
      <c r="E3" s="36"/>
      <c r="F3" s="36"/>
      <c r="G3" s="36"/>
      <c r="H3" s="36"/>
    </row>
    <row r="4" spans="1:8" ht="13.5">
      <c r="A4" s="36"/>
      <c r="B4" s="36"/>
      <c r="C4" s="36"/>
      <c r="D4" s="36"/>
      <c r="E4" s="36"/>
      <c r="F4" s="36"/>
      <c r="G4" s="36"/>
      <c r="H4" s="37" t="s">
        <v>268</v>
      </c>
    </row>
    <row r="5" spans="1:8" ht="33.75">
      <c r="A5" s="38" t="s">
        <v>112</v>
      </c>
      <c r="B5" s="39" t="s">
        <v>153</v>
      </c>
      <c r="C5" s="39" t="s">
        <v>154</v>
      </c>
      <c r="D5" s="39" t="s">
        <v>155</v>
      </c>
      <c r="E5" s="39" t="s">
        <v>156</v>
      </c>
      <c r="F5" s="39" t="s">
        <v>157</v>
      </c>
      <c r="G5" s="39" t="s">
        <v>158</v>
      </c>
      <c r="H5" s="39" t="s">
        <v>159</v>
      </c>
    </row>
    <row r="6" spans="1:8">
      <c r="A6" s="40" t="s">
        <v>160</v>
      </c>
      <c r="B6" s="41">
        <v>11233896</v>
      </c>
      <c r="C6" s="41">
        <v>260188</v>
      </c>
      <c r="D6" s="41">
        <v>19063</v>
      </c>
      <c r="E6" s="41">
        <v>11475021</v>
      </c>
      <c r="F6" s="41">
        <v>5778120</v>
      </c>
      <c r="G6" s="41">
        <v>173178</v>
      </c>
      <c r="H6" s="41">
        <v>5696901</v>
      </c>
    </row>
    <row r="7" spans="1:8">
      <c r="A7" s="40" t="s">
        <v>161</v>
      </c>
      <c r="B7" s="41">
        <v>3667960</v>
      </c>
      <c r="C7" s="41" t="s">
        <v>69</v>
      </c>
      <c r="D7" s="41">
        <v>7921</v>
      </c>
      <c r="E7" s="41">
        <v>3660039</v>
      </c>
      <c r="F7" s="41" t="s">
        <v>69</v>
      </c>
      <c r="G7" s="41" t="s">
        <v>69</v>
      </c>
      <c r="H7" s="41">
        <v>3660039</v>
      </c>
    </row>
    <row r="8" spans="1:8">
      <c r="A8" s="40" t="s">
        <v>162</v>
      </c>
      <c r="B8" s="41" t="s">
        <v>69</v>
      </c>
      <c r="C8" s="41" t="s">
        <v>69</v>
      </c>
      <c r="D8" s="41" t="s">
        <v>69</v>
      </c>
      <c r="E8" s="41" t="s">
        <v>69</v>
      </c>
      <c r="F8" s="41" t="s">
        <v>69</v>
      </c>
      <c r="G8" s="41" t="s">
        <v>69</v>
      </c>
      <c r="H8" s="41" t="s">
        <v>69</v>
      </c>
    </row>
    <row r="9" spans="1:8">
      <c r="A9" s="40" t="s">
        <v>163</v>
      </c>
      <c r="B9" s="41">
        <v>7307693</v>
      </c>
      <c r="C9" s="41">
        <v>153145</v>
      </c>
      <c r="D9" s="41">
        <v>780</v>
      </c>
      <c r="E9" s="41">
        <v>7460058</v>
      </c>
      <c r="F9" s="41">
        <v>5585103</v>
      </c>
      <c r="G9" s="41">
        <v>164731</v>
      </c>
      <c r="H9" s="41">
        <v>1874955</v>
      </c>
    </row>
    <row r="10" spans="1:8">
      <c r="A10" s="40" t="s">
        <v>164</v>
      </c>
      <c r="B10" s="41">
        <v>258243</v>
      </c>
      <c r="C10" s="41">
        <v>93435</v>
      </c>
      <c r="D10" s="41" t="s">
        <v>69</v>
      </c>
      <c r="E10" s="41">
        <v>351679</v>
      </c>
      <c r="F10" s="41">
        <v>193017</v>
      </c>
      <c r="G10" s="41">
        <v>8446</v>
      </c>
      <c r="H10" s="41">
        <v>158661</v>
      </c>
    </row>
    <row r="11" spans="1:8">
      <c r="A11" s="40" t="s">
        <v>165</v>
      </c>
      <c r="B11" s="41" t="s">
        <v>69</v>
      </c>
      <c r="C11" s="41" t="s">
        <v>69</v>
      </c>
      <c r="D11" s="41" t="s">
        <v>69</v>
      </c>
      <c r="E11" s="41" t="s">
        <v>69</v>
      </c>
      <c r="F11" s="41" t="s">
        <v>69</v>
      </c>
      <c r="G11" s="41" t="s">
        <v>69</v>
      </c>
      <c r="H11" s="41" t="s">
        <v>69</v>
      </c>
    </row>
    <row r="12" spans="1:8">
      <c r="A12" s="40" t="s">
        <v>166</v>
      </c>
      <c r="B12" s="41" t="s">
        <v>69</v>
      </c>
      <c r="C12" s="41" t="s">
        <v>69</v>
      </c>
      <c r="D12" s="41" t="s">
        <v>69</v>
      </c>
      <c r="E12" s="41" t="s">
        <v>69</v>
      </c>
      <c r="F12" s="41" t="s">
        <v>69</v>
      </c>
      <c r="G12" s="41" t="s">
        <v>69</v>
      </c>
      <c r="H12" s="41" t="s">
        <v>69</v>
      </c>
    </row>
    <row r="13" spans="1:8">
      <c r="A13" s="40" t="s">
        <v>167</v>
      </c>
      <c r="B13" s="41" t="s">
        <v>69</v>
      </c>
      <c r="C13" s="41" t="s">
        <v>69</v>
      </c>
      <c r="D13" s="41" t="s">
        <v>69</v>
      </c>
      <c r="E13" s="41" t="s">
        <v>69</v>
      </c>
      <c r="F13" s="41" t="s">
        <v>69</v>
      </c>
      <c r="G13" s="41" t="s">
        <v>69</v>
      </c>
      <c r="H13" s="41" t="s">
        <v>69</v>
      </c>
    </row>
    <row r="14" spans="1:8">
      <c r="A14" s="40" t="s">
        <v>92</v>
      </c>
      <c r="B14" s="41" t="s">
        <v>69</v>
      </c>
      <c r="C14" s="41" t="s">
        <v>69</v>
      </c>
      <c r="D14" s="41" t="s">
        <v>69</v>
      </c>
      <c r="E14" s="41" t="s">
        <v>69</v>
      </c>
      <c r="F14" s="41" t="s">
        <v>69</v>
      </c>
      <c r="G14" s="41" t="s">
        <v>69</v>
      </c>
      <c r="H14" s="41" t="s">
        <v>69</v>
      </c>
    </row>
    <row r="15" spans="1:8">
      <c r="A15" s="40" t="s">
        <v>168</v>
      </c>
      <c r="B15" s="41" t="s">
        <v>69</v>
      </c>
      <c r="C15" s="41">
        <v>13607</v>
      </c>
      <c r="D15" s="41">
        <v>10362</v>
      </c>
      <c r="E15" s="41">
        <v>3245</v>
      </c>
      <c r="F15" s="41" t="s">
        <v>69</v>
      </c>
      <c r="G15" s="41" t="s">
        <v>69</v>
      </c>
      <c r="H15" s="41">
        <v>3245</v>
      </c>
    </row>
    <row r="16" spans="1:8">
      <c r="A16" s="40" t="s">
        <v>169</v>
      </c>
      <c r="B16" s="41">
        <v>9955538</v>
      </c>
      <c r="C16" s="41">
        <v>495003</v>
      </c>
      <c r="D16" s="41">
        <v>97185</v>
      </c>
      <c r="E16" s="41">
        <v>10353356</v>
      </c>
      <c r="F16" s="41">
        <v>4209146</v>
      </c>
      <c r="G16" s="41">
        <v>86112</v>
      </c>
      <c r="H16" s="41">
        <v>6144211</v>
      </c>
    </row>
    <row r="17" spans="1:10">
      <c r="A17" s="40" t="s">
        <v>161</v>
      </c>
      <c r="B17" s="41">
        <v>3633959</v>
      </c>
      <c r="C17" s="41">
        <v>8691</v>
      </c>
      <c r="D17" s="41" t="s">
        <v>69</v>
      </c>
      <c r="E17" s="41">
        <v>3642650</v>
      </c>
      <c r="F17" s="41" t="s">
        <v>69</v>
      </c>
      <c r="G17" s="41" t="s">
        <v>69</v>
      </c>
      <c r="H17" s="41">
        <v>3642650</v>
      </c>
    </row>
    <row r="18" spans="1:10">
      <c r="A18" s="40" t="s">
        <v>163</v>
      </c>
      <c r="B18" s="41">
        <v>80297</v>
      </c>
      <c r="C18" s="41" t="s">
        <v>69</v>
      </c>
      <c r="D18" s="41" t="s">
        <v>69</v>
      </c>
      <c r="E18" s="41">
        <v>80297</v>
      </c>
      <c r="F18" s="41">
        <v>73770</v>
      </c>
      <c r="G18" s="41">
        <v>826</v>
      </c>
      <c r="H18" s="41">
        <v>6527</v>
      </c>
    </row>
    <row r="19" spans="1:10">
      <c r="A19" s="40" t="s">
        <v>164</v>
      </c>
      <c r="B19" s="41">
        <v>6144097</v>
      </c>
      <c r="C19" s="41">
        <v>454352</v>
      </c>
      <c r="D19" s="41" t="s">
        <v>69</v>
      </c>
      <c r="E19" s="41">
        <v>6598450</v>
      </c>
      <c r="F19" s="41">
        <v>4135376</v>
      </c>
      <c r="G19" s="41">
        <v>85286</v>
      </c>
      <c r="H19" s="41">
        <v>2463074</v>
      </c>
    </row>
    <row r="20" spans="1:10">
      <c r="A20" s="40" t="s">
        <v>92</v>
      </c>
      <c r="B20" s="41" t="s">
        <v>69</v>
      </c>
      <c r="C20" s="41" t="s">
        <v>69</v>
      </c>
      <c r="D20" s="41" t="s">
        <v>69</v>
      </c>
      <c r="E20" s="41" t="s">
        <v>69</v>
      </c>
      <c r="F20" s="41" t="s">
        <v>69</v>
      </c>
      <c r="G20" s="41" t="s">
        <v>69</v>
      </c>
      <c r="H20" s="41" t="s">
        <v>69</v>
      </c>
    </row>
    <row r="21" spans="1:10">
      <c r="A21" s="40" t="s">
        <v>168</v>
      </c>
      <c r="B21" s="41">
        <v>97185</v>
      </c>
      <c r="C21" s="41">
        <v>31960</v>
      </c>
      <c r="D21" s="41">
        <v>97185</v>
      </c>
      <c r="E21" s="41">
        <v>31960</v>
      </c>
      <c r="F21" s="41" t="s">
        <v>69</v>
      </c>
      <c r="G21" s="41" t="s">
        <v>69</v>
      </c>
      <c r="H21" s="41">
        <v>31960</v>
      </c>
    </row>
    <row r="22" spans="1:10">
      <c r="A22" s="40" t="s">
        <v>170</v>
      </c>
      <c r="B22" s="41">
        <v>770205</v>
      </c>
      <c r="C22" s="41">
        <v>68309</v>
      </c>
      <c r="D22" s="41">
        <v>22163</v>
      </c>
      <c r="E22" s="41">
        <v>816350</v>
      </c>
      <c r="F22" s="41">
        <v>418841</v>
      </c>
      <c r="G22" s="41">
        <v>40066</v>
      </c>
      <c r="H22" s="41">
        <v>397509</v>
      </c>
    </row>
    <row r="23" spans="1:10">
      <c r="A23" s="40" t="s">
        <v>9</v>
      </c>
      <c r="B23" s="41">
        <v>21959639</v>
      </c>
      <c r="C23" s="41">
        <v>823500</v>
      </c>
      <c r="D23" s="41">
        <v>138411</v>
      </c>
      <c r="E23" s="41">
        <v>22644728</v>
      </c>
      <c r="F23" s="41">
        <v>10406107</v>
      </c>
      <c r="G23" s="41">
        <v>299355</v>
      </c>
      <c r="H23" s="41">
        <v>12238621</v>
      </c>
    </row>
    <row r="26" spans="1:10" ht="21">
      <c r="A26" s="48" t="s">
        <v>186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ht="13.5">
      <c r="A27" s="42" t="s">
        <v>152</v>
      </c>
      <c r="B27" s="42"/>
      <c r="C27" s="42"/>
      <c r="D27" s="42"/>
      <c r="E27" s="42"/>
      <c r="F27" s="42"/>
      <c r="G27" s="42"/>
      <c r="H27" s="42"/>
      <c r="I27" s="42"/>
    </row>
    <row r="28" spans="1:10" ht="13.5">
      <c r="A28" s="42" t="s">
        <v>239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13.5">
      <c r="B29" s="42"/>
      <c r="C29" s="42"/>
      <c r="D29" s="42"/>
      <c r="E29" s="42"/>
      <c r="F29" s="42"/>
      <c r="G29" s="42"/>
      <c r="H29" s="42"/>
      <c r="I29" s="42"/>
      <c r="J29" s="37" t="s">
        <v>268</v>
      </c>
    </row>
    <row r="30" spans="1:10" ht="22.5">
      <c r="A30" s="43" t="s">
        <v>112</v>
      </c>
      <c r="B30" s="44" t="s">
        <v>171</v>
      </c>
      <c r="C30" s="43" t="s">
        <v>172</v>
      </c>
      <c r="D30" s="43" t="s">
        <v>173</v>
      </c>
      <c r="E30" s="43" t="s">
        <v>174</v>
      </c>
      <c r="F30" s="43" t="s">
        <v>175</v>
      </c>
      <c r="G30" s="43" t="s">
        <v>176</v>
      </c>
      <c r="H30" s="43" t="s">
        <v>177</v>
      </c>
      <c r="I30" s="43" t="s">
        <v>44</v>
      </c>
      <c r="J30" s="43" t="s">
        <v>9</v>
      </c>
    </row>
    <row r="31" spans="1:10">
      <c r="A31" s="45" t="s">
        <v>160</v>
      </c>
      <c r="B31" s="46">
        <v>184868</v>
      </c>
      <c r="C31" s="46">
        <v>2804599</v>
      </c>
      <c r="D31" s="46">
        <v>106164</v>
      </c>
      <c r="E31" s="46">
        <v>13235</v>
      </c>
      <c r="F31" s="46">
        <v>651064</v>
      </c>
      <c r="G31" s="46">
        <v>519755</v>
      </c>
      <c r="H31" s="46">
        <v>1189167</v>
      </c>
      <c r="I31" s="46">
        <v>228049</v>
      </c>
      <c r="J31" s="46">
        <v>5696901</v>
      </c>
    </row>
    <row r="32" spans="1:10">
      <c r="A32" s="45" t="s">
        <v>161</v>
      </c>
      <c r="B32" s="46">
        <v>152305</v>
      </c>
      <c r="C32" s="46">
        <v>1717887</v>
      </c>
      <c r="D32" s="46">
        <v>101393</v>
      </c>
      <c r="E32" s="46">
        <v>2893</v>
      </c>
      <c r="F32" s="46">
        <v>100756</v>
      </c>
      <c r="G32" s="46">
        <v>485365</v>
      </c>
      <c r="H32" s="46">
        <v>1006468</v>
      </c>
      <c r="I32" s="46">
        <v>92972</v>
      </c>
      <c r="J32" s="46">
        <v>3660039</v>
      </c>
    </row>
    <row r="33" spans="1:10">
      <c r="A33" s="45" t="s">
        <v>162</v>
      </c>
      <c r="B33" s="46" t="s">
        <v>69</v>
      </c>
      <c r="C33" s="46" t="s">
        <v>69</v>
      </c>
      <c r="D33" s="46" t="s">
        <v>69</v>
      </c>
      <c r="E33" s="46" t="s">
        <v>69</v>
      </c>
      <c r="F33" s="46" t="s">
        <v>69</v>
      </c>
      <c r="G33" s="46" t="s">
        <v>69</v>
      </c>
      <c r="H33" s="46" t="s">
        <v>69</v>
      </c>
      <c r="I33" s="46" t="s">
        <v>69</v>
      </c>
      <c r="J33" s="46" t="s">
        <v>69</v>
      </c>
    </row>
    <row r="34" spans="1:10">
      <c r="A34" s="45" t="s">
        <v>163</v>
      </c>
      <c r="B34" s="46">
        <v>32564</v>
      </c>
      <c r="C34" s="46">
        <v>1043598</v>
      </c>
      <c r="D34" s="46">
        <v>1097</v>
      </c>
      <c r="E34" s="46">
        <v>1258</v>
      </c>
      <c r="F34" s="46">
        <v>549736</v>
      </c>
      <c r="G34" s="46">
        <v>32537</v>
      </c>
      <c r="H34" s="46">
        <v>112924</v>
      </c>
      <c r="I34" s="46">
        <v>101243</v>
      </c>
      <c r="J34" s="46">
        <v>1874955</v>
      </c>
    </row>
    <row r="35" spans="1:10">
      <c r="A35" s="45" t="s">
        <v>164</v>
      </c>
      <c r="B35" s="46" t="s">
        <v>69</v>
      </c>
      <c r="C35" s="46">
        <v>39869</v>
      </c>
      <c r="D35" s="46">
        <v>3674</v>
      </c>
      <c r="E35" s="46">
        <v>9084</v>
      </c>
      <c r="F35" s="46">
        <v>572</v>
      </c>
      <c r="G35" s="46">
        <v>1853</v>
      </c>
      <c r="H35" s="46">
        <v>69776</v>
      </c>
      <c r="I35" s="46">
        <v>33833</v>
      </c>
      <c r="J35" s="46">
        <v>158661</v>
      </c>
    </row>
    <row r="36" spans="1:10">
      <c r="A36" s="45" t="s">
        <v>165</v>
      </c>
      <c r="B36" s="46" t="s">
        <v>69</v>
      </c>
      <c r="C36" s="46" t="s">
        <v>69</v>
      </c>
      <c r="D36" s="46" t="s">
        <v>69</v>
      </c>
      <c r="E36" s="46" t="s">
        <v>69</v>
      </c>
      <c r="F36" s="46" t="s">
        <v>69</v>
      </c>
      <c r="G36" s="46" t="s">
        <v>69</v>
      </c>
      <c r="H36" s="46" t="s">
        <v>69</v>
      </c>
      <c r="I36" s="46" t="s">
        <v>69</v>
      </c>
      <c r="J36" s="46" t="s">
        <v>69</v>
      </c>
    </row>
    <row r="37" spans="1:10">
      <c r="A37" s="45" t="s">
        <v>166</v>
      </c>
      <c r="B37" s="46" t="s">
        <v>69</v>
      </c>
      <c r="C37" s="46" t="s">
        <v>69</v>
      </c>
      <c r="D37" s="46" t="s">
        <v>69</v>
      </c>
      <c r="E37" s="46" t="s">
        <v>69</v>
      </c>
      <c r="F37" s="46" t="s">
        <v>69</v>
      </c>
      <c r="G37" s="46" t="s">
        <v>69</v>
      </c>
      <c r="H37" s="46" t="s">
        <v>69</v>
      </c>
      <c r="I37" s="46" t="s">
        <v>69</v>
      </c>
      <c r="J37" s="46" t="s">
        <v>69</v>
      </c>
    </row>
    <row r="38" spans="1:10">
      <c r="A38" s="45" t="s">
        <v>167</v>
      </c>
      <c r="B38" s="46" t="s">
        <v>69</v>
      </c>
      <c r="C38" s="46" t="s">
        <v>69</v>
      </c>
      <c r="D38" s="46" t="s">
        <v>69</v>
      </c>
      <c r="E38" s="46" t="s">
        <v>69</v>
      </c>
      <c r="F38" s="46" t="s">
        <v>69</v>
      </c>
      <c r="G38" s="46" t="s">
        <v>69</v>
      </c>
      <c r="H38" s="46" t="s">
        <v>69</v>
      </c>
      <c r="I38" s="46" t="s">
        <v>69</v>
      </c>
      <c r="J38" s="46" t="s">
        <v>69</v>
      </c>
    </row>
    <row r="39" spans="1:10">
      <c r="A39" s="45" t="s">
        <v>92</v>
      </c>
      <c r="B39" s="46" t="s">
        <v>69</v>
      </c>
      <c r="C39" s="46" t="s">
        <v>69</v>
      </c>
      <c r="D39" s="46" t="s">
        <v>69</v>
      </c>
      <c r="E39" s="46" t="s">
        <v>69</v>
      </c>
      <c r="F39" s="46" t="s">
        <v>69</v>
      </c>
      <c r="G39" s="46" t="s">
        <v>69</v>
      </c>
      <c r="H39" s="46" t="s">
        <v>69</v>
      </c>
      <c r="I39" s="46" t="s">
        <v>69</v>
      </c>
      <c r="J39" s="46" t="s">
        <v>69</v>
      </c>
    </row>
    <row r="40" spans="1:10">
      <c r="A40" s="45" t="s">
        <v>168</v>
      </c>
      <c r="B40" s="46" t="s">
        <v>69</v>
      </c>
      <c r="C40" s="46">
        <v>3245</v>
      </c>
      <c r="D40" s="46" t="s">
        <v>69</v>
      </c>
      <c r="E40" s="46" t="s">
        <v>69</v>
      </c>
      <c r="F40" s="46" t="s">
        <v>69</v>
      </c>
      <c r="G40" s="46" t="s">
        <v>69</v>
      </c>
      <c r="H40" s="46" t="s">
        <v>69</v>
      </c>
      <c r="I40" s="46" t="s">
        <v>69</v>
      </c>
      <c r="J40" s="46">
        <v>3245</v>
      </c>
    </row>
    <row r="41" spans="1:10">
      <c r="A41" s="45" t="s">
        <v>169</v>
      </c>
      <c r="B41" s="46">
        <v>5076419</v>
      </c>
      <c r="C41" s="46">
        <v>215996</v>
      </c>
      <c r="D41" s="46" t="s">
        <v>69</v>
      </c>
      <c r="E41" s="46" t="s">
        <v>69</v>
      </c>
      <c r="F41" s="46">
        <v>349109</v>
      </c>
      <c r="G41" s="46">
        <v>69</v>
      </c>
      <c r="H41" s="46" t="s">
        <v>69</v>
      </c>
      <c r="I41" s="46">
        <v>502617</v>
      </c>
      <c r="J41" s="46">
        <v>6144211</v>
      </c>
    </row>
    <row r="42" spans="1:10">
      <c r="A42" s="45" t="s">
        <v>161</v>
      </c>
      <c r="B42" s="46">
        <v>3284941</v>
      </c>
      <c r="C42" s="46">
        <v>214417</v>
      </c>
      <c r="D42" s="46" t="s">
        <v>69</v>
      </c>
      <c r="E42" s="46" t="s">
        <v>69</v>
      </c>
      <c r="F42" s="46">
        <v>2540</v>
      </c>
      <c r="G42" s="46">
        <v>69</v>
      </c>
      <c r="H42" s="46" t="s">
        <v>69</v>
      </c>
      <c r="I42" s="46">
        <v>140684</v>
      </c>
      <c r="J42" s="46">
        <v>3642650</v>
      </c>
    </row>
    <row r="43" spans="1:10">
      <c r="A43" s="45" t="s">
        <v>163</v>
      </c>
      <c r="B43" s="46">
        <v>6527</v>
      </c>
      <c r="C43" s="46" t="s">
        <v>69</v>
      </c>
      <c r="D43" s="46" t="s">
        <v>69</v>
      </c>
      <c r="E43" s="46" t="s">
        <v>69</v>
      </c>
      <c r="F43" s="46">
        <v>0</v>
      </c>
      <c r="G43" s="46" t="s">
        <v>69</v>
      </c>
      <c r="H43" s="46" t="s">
        <v>69</v>
      </c>
      <c r="I43" s="46" t="s">
        <v>69</v>
      </c>
      <c r="J43" s="46">
        <v>6527</v>
      </c>
    </row>
    <row r="44" spans="1:10">
      <c r="A44" s="45" t="s">
        <v>164</v>
      </c>
      <c r="B44" s="46">
        <v>1752991</v>
      </c>
      <c r="C44" s="46">
        <v>1580</v>
      </c>
      <c r="D44" s="46" t="s">
        <v>69</v>
      </c>
      <c r="E44" s="46" t="s">
        <v>69</v>
      </c>
      <c r="F44" s="46">
        <v>346570</v>
      </c>
      <c r="G44" s="46" t="s">
        <v>69</v>
      </c>
      <c r="H44" s="46" t="s">
        <v>69</v>
      </c>
      <c r="I44" s="46">
        <v>361933</v>
      </c>
      <c r="J44" s="46">
        <v>2463074</v>
      </c>
    </row>
    <row r="45" spans="1:10">
      <c r="A45" s="45" t="s">
        <v>92</v>
      </c>
      <c r="B45" s="46" t="s">
        <v>69</v>
      </c>
      <c r="C45" s="46" t="s">
        <v>69</v>
      </c>
      <c r="D45" s="46" t="s">
        <v>69</v>
      </c>
      <c r="E45" s="46" t="s">
        <v>69</v>
      </c>
      <c r="F45" s="46" t="s">
        <v>69</v>
      </c>
      <c r="G45" s="46" t="s">
        <v>69</v>
      </c>
      <c r="H45" s="46" t="s">
        <v>69</v>
      </c>
      <c r="I45" s="46" t="s">
        <v>69</v>
      </c>
      <c r="J45" s="46" t="s">
        <v>69</v>
      </c>
    </row>
    <row r="46" spans="1:10">
      <c r="A46" s="45" t="s">
        <v>168</v>
      </c>
      <c r="B46" s="46">
        <v>31960</v>
      </c>
      <c r="C46" s="46" t="s">
        <v>69</v>
      </c>
      <c r="D46" s="46" t="s">
        <v>69</v>
      </c>
      <c r="E46" s="46" t="s">
        <v>69</v>
      </c>
      <c r="F46" s="46" t="s">
        <v>69</v>
      </c>
      <c r="G46" s="46" t="s">
        <v>69</v>
      </c>
      <c r="H46" s="46" t="s">
        <v>69</v>
      </c>
      <c r="I46" s="46" t="s">
        <v>69</v>
      </c>
      <c r="J46" s="46">
        <v>31960</v>
      </c>
    </row>
    <row r="47" spans="1:10">
      <c r="A47" s="45" t="s">
        <v>170</v>
      </c>
      <c r="B47" s="46">
        <v>5088</v>
      </c>
      <c r="C47" s="46">
        <v>63881</v>
      </c>
      <c r="D47" s="46">
        <v>562</v>
      </c>
      <c r="E47" s="46">
        <v>317</v>
      </c>
      <c r="F47" s="46">
        <v>88838</v>
      </c>
      <c r="G47" s="46">
        <v>4340</v>
      </c>
      <c r="H47" s="46">
        <v>214355</v>
      </c>
      <c r="I47" s="46">
        <v>20129</v>
      </c>
      <c r="J47" s="46">
        <v>397509</v>
      </c>
    </row>
    <row r="48" spans="1:10">
      <c r="A48" s="45" t="s">
        <v>9</v>
      </c>
      <c r="B48" s="46">
        <v>5266375</v>
      </c>
      <c r="C48" s="46">
        <v>3084475</v>
      </c>
      <c r="D48" s="46">
        <v>106726</v>
      </c>
      <c r="E48" s="46">
        <v>13553</v>
      </c>
      <c r="F48" s="46">
        <v>1089011</v>
      </c>
      <c r="G48" s="46">
        <v>524164</v>
      </c>
      <c r="H48" s="46">
        <v>1403522</v>
      </c>
      <c r="I48" s="46">
        <v>750795</v>
      </c>
      <c r="J48" s="46">
        <v>12238621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E174-DD27-40AF-B61A-8A4A689DDBB3}">
  <sheetPr>
    <pageSetUpPr fitToPage="1"/>
  </sheetPr>
  <dimension ref="A1:G29"/>
  <sheetViews>
    <sheetView view="pageBreakPreview" zoomScale="115" zoomScaleNormal="100" zoomScaleSheetLayoutView="115" zoomScalePageLayoutView="60" workbookViewId="0">
      <selection activeCell="E4" sqref="E4"/>
    </sheetView>
  </sheetViews>
  <sheetFormatPr defaultRowHeight="13.5"/>
  <cols>
    <col min="1" max="2" width="15.625" style="2" customWidth="1"/>
    <col min="3" max="3" width="20.125" style="2" customWidth="1"/>
    <col min="4" max="4" width="15" style="2" customWidth="1"/>
    <col min="5" max="5" width="19.25" style="2" customWidth="1"/>
    <col min="6" max="7" width="9" style="2"/>
  </cols>
  <sheetData>
    <row r="1" spans="1:5" ht="23.25">
      <c r="A1" s="1" t="s">
        <v>130</v>
      </c>
      <c r="B1"/>
      <c r="C1"/>
      <c r="D1"/>
      <c r="E1"/>
    </row>
    <row r="2" spans="1:5" ht="14.25">
      <c r="A2" s="10" t="s">
        <v>25</v>
      </c>
      <c r="B2"/>
      <c r="C2"/>
      <c r="D2"/>
      <c r="E2"/>
    </row>
    <row r="3" spans="1:5">
      <c r="A3" s="70" t="s">
        <v>239</v>
      </c>
      <c r="B3"/>
      <c r="C3"/>
      <c r="D3"/>
      <c r="E3"/>
    </row>
    <row r="4" spans="1:5">
      <c r="A4"/>
      <c r="B4"/>
      <c r="C4"/>
      <c r="D4"/>
      <c r="E4" s="37" t="s">
        <v>268</v>
      </c>
    </row>
    <row r="5" spans="1:5" ht="22.5" customHeight="1">
      <c r="A5" s="5" t="s">
        <v>131</v>
      </c>
      <c r="B5" s="5" t="s">
        <v>112</v>
      </c>
      <c r="C5" s="86" t="s">
        <v>132</v>
      </c>
      <c r="D5" s="86"/>
      <c r="E5" s="5" t="s">
        <v>125</v>
      </c>
    </row>
    <row r="6" spans="1:5" ht="18" customHeight="1">
      <c r="A6" s="95" t="s">
        <v>133</v>
      </c>
      <c r="B6" s="95" t="s">
        <v>134</v>
      </c>
      <c r="C6" s="31" t="s">
        <v>135</v>
      </c>
      <c r="D6" s="32"/>
      <c r="E6" s="60">
        <v>1392765</v>
      </c>
    </row>
    <row r="7" spans="1:5" ht="18" customHeight="1">
      <c r="A7" s="95"/>
      <c r="B7" s="95"/>
      <c r="C7" s="33" t="s">
        <v>136</v>
      </c>
      <c r="D7" s="32"/>
      <c r="E7" s="60">
        <v>30083</v>
      </c>
    </row>
    <row r="8" spans="1:5" ht="18" customHeight="1">
      <c r="A8" s="95"/>
      <c r="B8" s="95"/>
      <c r="C8" s="33" t="s">
        <v>137</v>
      </c>
      <c r="D8" s="32"/>
      <c r="E8" s="60">
        <v>737</v>
      </c>
    </row>
    <row r="9" spans="1:5" ht="18" customHeight="1">
      <c r="A9" s="95"/>
      <c r="B9" s="95"/>
      <c r="C9" s="33" t="s">
        <v>138</v>
      </c>
      <c r="D9" s="32"/>
      <c r="E9" s="60">
        <v>10250</v>
      </c>
    </row>
    <row r="10" spans="1:5" ht="18" customHeight="1">
      <c r="A10" s="95"/>
      <c r="B10" s="95"/>
      <c r="C10" s="33" t="s">
        <v>139</v>
      </c>
      <c r="D10" s="32"/>
      <c r="E10" s="60">
        <v>16634</v>
      </c>
    </row>
    <row r="11" spans="1:5" ht="18" customHeight="1">
      <c r="A11" s="95"/>
      <c r="B11" s="95"/>
      <c r="C11" s="34" t="s">
        <v>234</v>
      </c>
      <c r="D11" s="32"/>
      <c r="E11" s="60">
        <v>30183</v>
      </c>
    </row>
    <row r="12" spans="1:5" ht="18" customHeight="1">
      <c r="A12" s="95"/>
      <c r="B12" s="95"/>
      <c r="C12" s="33" t="s">
        <v>140</v>
      </c>
      <c r="D12" s="32"/>
      <c r="E12" s="60">
        <v>293243</v>
      </c>
    </row>
    <row r="13" spans="1:5" ht="18" customHeight="1">
      <c r="A13" s="95"/>
      <c r="B13" s="95"/>
      <c r="C13" s="59" t="s">
        <v>235</v>
      </c>
      <c r="D13" s="32"/>
      <c r="E13" s="60">
        <v>3726</v>
      </c>
    </row>
    <row r="14" spans="1:5" ht="18" customHeight="1">
      <c r="A14" s="95"/>
      <c r="B14" s="95"/>
      <c r="C14" s="33" t="s">
        <v>193</v>
      </c>
      <c r="D14" s="32"/>
      <c r="E14" s="60"/>
    </row>
    <row r="15" spans="1:5" ht="18" customHeight="1">
      <c r="A15" s="95"/>
      <c r="B15" s="95"/>
      <c r="C15" s="33" t="s">
        <v>141</v>
      </c>
      <c r="D15" s="32"/>
      <c r="E15" s="60">
        <v>69335</v>
      </c>
    </row>
    <row r="16" spans="1:5" ht="18" customHeight="1">
      <c r="A16" s="95"/>
      <c r="B16" s="95"/>
      <c r="C16" s="33" t="s">
        <v>142</v>
      </c>
      <c r="D16" s="32"/>
      <c r="E16" s="60">
        <v>1667984</v>
      </c>
    </row>
    <row r="17" spans="1:5" ht="18" customHeight="1">
      <c r="A17" s="95"/>
      <c r="B17" s="95"/>
      <c r="C17" s="33" t="s">
        <v>143</v>
      </c>
      <c r="D17" s="32"/>
      <c r="E17" s="60">
        <v>640</v>
      </c>
    </row>
    <row r="18" spans="1:5" ht="18" customHeight="1">
      <c r="A18" s="95"/>
      <c r="B18" s="95"/>
      <c r="C18" s="33" t="s">
        <v>236</v>
      </c>
      <c r="D18" s="32"/>
      <c r="E18" s="60">
        <v>92579</v>
      </c>
    </row>
    <row r="19" spans="1:5" ht="18" customHeight="1">
      <c r="A19" s="95"/>
      <c r="B19" s="95"/>
      <c r="C19" s="33" t="s">
        <v>144</v>
      </c>
      <c r="D19" s="32"/>
      <c r="E19" s="60">
        <v>581241</v>
      </c>
    </row>
    <row r="20" spans="1:5" ht="18" customHeight="1">
      <c r="A20" s="95"/>
      <c r="B20" s="95"/>
      <c r="C20" s="33" t="s">
        <v>145</v>
      </c>
      <c r="D20" s="32"/>
      <c r="E20" s="60">
        <v>69</v>
      </c>
    </row>
    <row r="21" spans="1:5" ht="18" customHeight="1">
      <c r="A21" s="95"/>
      <c r="B21" s="95"/>
      <c r="C21" s="95" t="s">
        <v>70</v>
      </c>
      <c r="D21" s="95"/>
      <c r="E21" s="60">
        <v>4189470</v>
      </c>
    </row>
    <row r="22" spans="1:5" ht="18" customHeight="1">
      <c r="A22" s="95"/>
      <c r="B22" s="95" t="s">
        <v>146</v>
      </c>
      <c r="C22" s="96" t="s">
        <v>147</v>
      </c>
      <c r="D22" s="11" t="s">
        <v>148</v>
      </c>
      <c r="E22" s="60">
        <v>59008</v>
      </c>
    </row>
    <row r="23" spans="1:5" ht="18" customHeight="1">
      <c r="A23" s="95"/>
      <c r="B23" s="95"/>
      <c r="C23" s="95"/>
      <c r="D23" s="11" t="s">
        <v>149</v>
      </c>
      <c r="E23" s="60">
        <v>7678</v>
      </c>
    </row>
    <row r="24" spans="1:5" ht="18" customHeight="1">
      <c r="A24" s="95"/>
      <c r="B24" s="95"/>
      <c r="C24" s="95"/>
      <c r="D24" s="9" t="s">
        <v>128</v>
      </c>
      <c r="E24" s="60">
        <f>SUM(E22:E23)</f>
        <v>66686</v>
      </c>
    </row>
    <row r="25" spans="1:5" ht="18" customHeight="1">
      <c r="A25" s="95"/>
      <c r="B25" s="95"/>
      <c r="C25" s="96" t="s">
        <v>150</v>
      </c>
      <c r="D25" s="11" t="s">
        <v>148</v>
      </c>
      <c r="E25" s="60">
        <v>894573</v>
      </c>
    </row>
    <row r="26" spans="1:5" ht="18" customHeight="1">
      <c r="A26" s="95"/>
      <c r="B26" s="95"/>
      <c r="C26" s="95"/>
      <c r="D26" s="11" t="s">
        <v>149</v>
      </c>
      <c r="E26" s="60">
        <v>359203</v>
      </c>
    </row>
    <row r="27" spans="1:5" ht="18" customHeight="1">
      <c r="A27" s="95"/>
      <c r="B27" s="95"/>
      <c r="C27" s="95"/>
      <c r="D27" s="9" t="s">
        <v>128</v>
      </c>
      <c r="E27" s="60">
        <f>SUM(E25:E26)</f>
        <v>1253776</v>
      </c>
    </row>
    <row r="28" spans="1:5" ht="18" customHeight="1">
      <c r="A28" s="95"/>
      <c r="B28" s="95"/>
      <c r="C28" s="95" t="s">
        <v>70</v>
      </c>
      <c r="D28" s="95"/>
      <c r="E28" s="8">
        <f>SUM(E24,E27)</f>
        <v>1320462</v>
      </c>
    </row>
    <row r="29" spans="1:5" ht="18" customHeight="1">
      <c r="A29" s="95"/>
      <c r="B29" s="95" t="s">
        <v>9</v>
      </c>
      <c r="C29" s="95"/>
      <c r="D29" s="95"/>
      <c r="E29" s="8">
        <v>5509931</v>
      </c>
    </row>
  </sheetData>
  <mergeCells count="9">
    <mergeCell ref="C5:D5"/>
    <mergeCell ref="A6:A29"/>
    <mergeCell ref="B6:B21"/>
    <mergeCell ref="C21:D21"/>
    <mergeCell ref="B22:B28"/>
    <mergeCell ref="C22:C24"/>
    <mergeCell ref="C25:C27"/>
    <mergeCell ref="C28:D28"/>
    <mergeCell ref="B29:D29"/>
  </mergeCells>
  <phoneticPr fontId="3"/>
  <pageMargins left="0.39370078740157483" right="0.39370078740157483" top="1.1811023622047245" bottom="0.39370078740157483" header="0.19685039370078741" footer="0.19685039370078741"/>
  <pageSetup paperSize="9" scale="99" firstPageNumber="0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B8A7-59AB-4D49-9DC9-016D371BC6A1}">
  <sheetPr>
    <pageSetUpPr fitToPage="1"/>
  </sheetPr>
  <dimension ref="A1:F12"/>
  <sheetViews>
    <sheetView view="pageBreakPreview" zoomScaleNormal="100" zoomScaleSheetLayoutView="100" workbookViewId="0">
      <selection activeCell="F4" sqref="F4"/>
    </sheetView>
  </sheetViews>
  <sheetFormatPr defaultColWidth="8.875" defaultRowHeight="20.25" customHeight="1"/>
  <cols>
    <col min="1" max="1" width="23.375" style="36" customWidth="1"/>
    <col min="2" max="6" width="20.875" style="36" customWidth="1"/>
    <col min="7" max="7" width="12.875" style="36" bestFit="1" customWidth="1"/>
    <col min="8" max="16384" width="8.875" style="36"/>
  </cols>
  <sheetData>
    <row r="1" spans="1:6" ht="20.25" customHeight="1">
      <c r="A1" s="47" t="s">
        <v>187</v>
      </c>
      <c r="B1" s="62"/>
      <c r="C1" s="62"/>
      <c r="D1" s="62"/>
      <c r="E1" s="62"/>
      <c r="F1" s="62"/>
    </row>
    <row r="2" spans="1:6" ht="15" customHeight="1">
      <c r="A2" s="10" t="s">
        <v>25</v>
      </c>
      <c r="B2"/>
      <c r="C2" s="62"/>
      <c r="D2" s="62"/>
      <c r="E2" s="62"/>
      <c r="F2" s="63"/>
    </row>
    <row r="3" spans="1:6" ht="15" customHeight="1">
      <c r="A3" s="70" t="s">
        <v>239</v>
      </c>
      <c r="B3"/>
      <c r="C3" s="62"/>
      <c r="D3" s="62"/>
      <c r="E3" s="62"/>
      <c r="F3" s="63"/>
    </row>
    <row r="4" spans="1:6" ht="15" customHeight="1">
      <c r="A4"/>
      <c r="B4"/>
      <c r="C4" s="62"/>
      <c r="D4" s="62"/>
      <c r="E4" s="62"/>
      <c r="F4" s="37" t="s">
        <v>268</v>
      </c>
    </row>
    <row r="5" spans="1:6" ht="20.25" customHeight="1">
      <c r="A5" s="97" t="s">
        <v>112</v>
      </c>
      <c r="B5" s="99" t="s">
        <v>125</v>
      </c>
      <c r="C5" s="99" t="s">
        <v>179</v>
      </c>
      <c r="D5" s="99"/>
      <c r="E5" s="99"/>
      <c r="F5" s="99"/>
    </row>
    <row r="6" spans="1:6" ht="20.25" customHeight="1">
      <c r="A6" s="97"/>
      <c r="B6" s="99"/>
      <c r="C6" s="99" t="s">
        <v>146</v>
      </c>
      <c r="D6" s="99" t="s">
        <v>180</v>
      </c>
      <c r="E6" s="99" t="s">
        <v>134</v>
      </c>
      <c r="F6" s="99" t="s">
        <v>44</v>
      </c>
    </row>
    <row r="7" spans="1:6" ht="20.25" customHeight="1" thickBot="1">
      <c r="A7" s="98"/>
      <c r="B7" s="100"/>
      <c r="C7" s="100"/>
      <c r="D7" s="100"/>
      <c r="E7" s="100"/>
      <c r="F7" s="100"/>
    </row>
    <row r="8" spans="1:6" ht="20.25" customHeight="1" thickTop="1">
      <c r="A8" s="64" t="s">
        <v>181</v>
      </c>
      <c r="B8" s="65">
        <v>4932609</v>
      </c>
      <c r="C8" s="65">
        <v>1187090</v>
      </c>
      <c r="D8" s="65">
        <v>200973</v>
      </c>
      <c r="E8" s="65">
        <v>3175363</v>
      </c>
      <c r="F8" s="65">
        <v>369183</v>
      </c>
    </row>
    <row r="9" spans="1:6" ht="20.25" customHeight="1">
      <c r="A9" s="64" t="s">
        <v>182</v>
      </c>
      <c r="B9" s="65">
        <v>770846</v>
      </c>
      <c r="C9" s="65">
        <v>66686</v>
      </c>
      <c r="D9" s="65">
        <v>356200</v>
      </c>
      <c r="E9" s="65">
        <v>347960</v>
      </c>
      <c r="F9" s="65">
        <v>0</v>
      </c>
    </row>
    <row r="10" spans="1:6" ht="20.25" customHeight="1">
      <c r="A10" s="64" t="s">
        <v>183</v>
      </c>
      <c r="B10" s="65">
        <v>636348</v>
      </c>
      <c r="C10" s="65"/>
      <c r="D10" s="65"/>
      <c r="E10" s="65">
        <v>636348</v>
      </c>
      <c r="F10" s="65">
        <v>0</v>
      </c>
    </row>
    <row r="11" spans="1:6" ht="20.25" customHeight="1">
      <c r="A11" s="64" t="s">
        <v>44</v>
      </c>
      <c r="B11" s="65"/>
      <c r="C11" s="65"/>
      <c r="D11" s="65"/>
      <c r="E11" s="65">
        <v>0</v>
      </c>
      <c r="F11" s="65"/>
    </row>
    <row r="12" spans="1:6" ht="20.25" customHeight="1">
      <c r="A12" s="66" t="s">
        <v>9</v>
      </c>
      <c r="B12" s="65">
        <v>6339803</v>
      </c>
      <c r="C12" s="65">
        <v>1253776</v>
      </c>
      <c r="D12" s="65">
        <v>557173</v>
      </c>
      <c r="E12" s="65">
        <v>4159672</v>
      </c>
      <c r="F12" s="65">
        <v>369183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3"/>
  <pageMargins left="0.59055118110236227" right="0.39370078740157483" top="1.1811023622047245" bottom="0.39370078740157483" header="0.19685039370078741" footer="0.19685039370078741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72C7-2D60-4A16-AC25-D6B2A7D1B20A}">
  <dimension ref="A1:AMK8"/>
  <sheetViews>
    <sheetView view="pageBreakPreview" zoomScaleNormal="100" zoomScaleSheetLayoutView="100" zoomScalePageLayoutView="60" workbookViewId="0">
      <selection activeCell="B17" sqref="B17"/>
    </sheetView>
  </sheetViews>
  <sheetFormatPr defaultRowHeight="13.5"/>
  <cols>
    <col min="1" max="1" width="37.5" style="2" customWidth="1"/>
    <col min="2" max="2" width="28.375" style="2" customWidth="1"/>
    <col min="3" max="1025" width="9" style="2"/>
  </cols>
  <sheetData>
    <row r="1" spans="1:2" ht="23.25">
      <c r="A1" s="1" t="s">
        <v>151</v>
      </c>
      <c r="B1"/>
    </row>
    <row r="2" spans="1:2" ht="14.25">
      <c r="A2" s="10" t="s">
        <v>25</v>
      </c>
      <c r="B2"/>
    </row>
    <row r="3" spans="1:2">
      <c r="A3" s="70" t="s">
        <v>239</v>
      </c>
      <c r="B3"/>
    </row>
    <row r="4" spans="1:2">
      <c r="A4"/>
      <c r="B4" s="37" t="s">
        <v>268</v>
      </c>
    </row>
    <row r="5" spans="1:2" ht="22.5" customHeight="1">
      <c r="A5" s="5" t="s">
        <v>40</v>
      </c>
      <c r="B5" s="5" t="s">
        <v>116</v>
      </c>
    </row>
    <row r="6" spans="1:2" ht="18" customHeight="1">
      <c r="A6" s="11" t="s">
        <v>41</v>
      </c>
      <c r="B6" s="8">
        <v>367432</v>
      </c>
    </row>
    <row r="7" spans="1:2" ht="18" customHeight="1">
      <c r="A7" s="11"/>
      <c r="B7" s="8"/>
    </row>
    <row r="8" spans="1:2" ht="18" customHeight="1">
      <c r="A8" s="9" t="s">
        <v>9</v>
      </c>
      <c r="B8" s="61">
        <v>367432</v>
      </c>
    </row>
  </sheetData>
  <phoneticPr fontId="3"/>
  <pageMargins left="0.59055118110236227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D4B0-BC03-4395-A30D-2D6492B53402}">
  <sheetPr>
    <pageSetUpPr fitToPage="1"/>
  </sheetPr>
  <dimension ref="A1:M32"/>
  <sheetViews>
    <sheetView view="pageBreakPreview" zoomScaleNormal="100" zoomScaleSheetLayoutView="100" zoomScalePageLayoutView="60" workbookViewId="0">
      <selection activeCell="K17" activeCellId="2" sqref="H5 J10 K17"/>
    </sheetView>
  </sheetViews>
  <sheetFormatPr defaultRowHeight="13.5"/>
  <cols>
    <col min="1" max="1" width="37.5" style="2" customWidth="1"/>
    <col min="2" max="11" width="15.125" style="2" customWidth="1"/>
    <col min="12" max="13" width="9" style="2"/>
  </cols>
  <sheetData>
    <row r="1" spans="1:11" ht="23.25">
      <c r="A1" s="1" t="s">
        <v>24</v>
      </c>
      <c r="B1"/>
      <c r="C1"/>
      <c r="D1"/>
      <c r="E1"/>
      <c r="F1"/>
      <c r="G1"/>
      <c r="H1"/>
      <c r="I1"/>
      <c r="J1"/>
      <c r="K1"/>
    </row>
    <row r="2" spans="1:11" ht="14.25">
      <c r="A2" s="10" t="s">
        <v>25</v>
      </c>
      <c r="B2"/>
      <c r="C2"/>
      <c r="D2"/>
      <c r="E2"/>
      <c r="F2"/>
      <c r="G2"/>
      <c r="H2"/>
      <c r="I2"/>
      <c r="J2"/>
      <c r="K2"/>
    </row>
    <row r="3" spans="1:11">
      <c r="A3" s="70" t="s">
        <v>239</v>
      </c>
      <c r="B3"/>
      <c r="C3"/>
      <c r="D3"/>
      <c r="E3"/>
      <c r="F3"/>
      <c r="G3"/>
      <c r="H3"/>
      <c r="I3"/>
      <c r="J3"/>
      <c r="K3"/>
    </row>
    <row r="4" spans="1:11">
      <c r="A4"/>
      <c r="B4"/>
      <c r="C4"/>
      <c r="D4"/>
      <c r="E4"/>
      <c r="F4"/>
      <c r="G4"/>
      <c r="H4"/>
      <c r="I4"/>
      <c r="J4"/>
      <c r="K4"/>
    </row>
    <row r="5" spans="1:11" ht="15">
      <c r="A5" s="3" t="s">
        <v>0</v>
      </c>
      <c r="B5"/>
      <c r="C5"/>
      <c r="D5"/>
      <c r="E5"/>
      <c r="F5"/>
      <c r="G5"/>
      <c r="H5" s="37" t="s">
        <v>268</v>
      </c>
      <c r="I5"/>
      <c r="J5"/>
      <c r="K5"/>
    </row>
    <row r="6" spans="1:11" ht="37.5" customHeight="1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  <c r="I6"/>
      <c r="J6"/>
      <c r="K6"/>
    </row>
    <row r="7" spans="1:11" ht="18" customHeight="1">
      <c r="A7" s="67" t="s">
        <v>184</v>
      </c>
      <c r="B7" s="8"/>
      <c r="C7" s="8"/>
      <c r="D7" s="8">
        <v>0</v>
      </c>
      <c r="E7" s="8"/>
      <c r="F7" s="8">
        <v>0</v>
      </c>
      <c r="G7" s="8">
        <v>0</v>
      </c>
      <c r="H7" s="8"/>
      <c r="I7"/>
      <c r="J7"/>
      <c r="K7"/>
    </row>
    <row r="8" spans="1:11" ht="18" customHeight="1">
      <c r="A8" s="9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/>
      <c r="J8"/>
      <c r="K8"/>
    </row>
    <row r="9" spans="1:11">
      <c r="A9"/>
      <c r="B9"/>
      <c r="C9"/>
      <c r="D9"/>
      <c r="E9"/>
      <c r="F9"/>
      <c r="G9"/>
      <c r="H9"/>
      <c r="I9"/>
      <c r="J9"/>
      <c r="K9"/>
    </row>
    <row r="10" spans="1:11" ht="15">
      <c r="A10" s="3" t="s">
        <v>10</v>
      </c>
      <c r="B10"/>
      <c r="C10"/>
      <c r="D10"/>
      <c r="E10"/>
      <c r="F10"/>
      <c r="G10"/>
      <c r="H10"/>
      <c r="I10"/>
      <c r="J10" s="37" t="s">
        <v>268</v>
      </c>
      <c r="K10"/>
    </row>
    <row r="11" spans="1:11" ht="37.5" customHeight="1">
      <c r="A11" s="5" t="s">
        <v>11</v>
      </c>
      <c r="B11" s="6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7" t="s">
        <v>8</v>
      </c>
      <c r="K11"/>
    </row>
    <row r="12" spans="1:11" ht="18" customHeight="1">
      <c r="A12" s="11" t="s">
        <v>26</v>
      </c>
      <c r="B12" s="79">
        <v>203000</v>
      </c>
      <c r="C12" s="79">
        <v>284772</v>
      </c>
      <c r="D12" s="79">
        <v>3012</v>
      </c>
      <c r="E12" s="79">
        <v>281760</v>
      </c>
      <c r="F12" s="79">
        <v>174900</v>
      </c>
      <c r="G12" s="50">
        <f>B12/F12</f>
        <v>1.1606632361349343</v>
      </c>
      <c r="H12" s="79">
        <v>327029</v>
      </c>
      <c r="I12" s="80">
        <v>0</v>
      </c>
      <c r="J12" s="79">
        <v>203000</v>
      </c>
      <c r="K12"/>
    </row>
    <row r="13" spans="1:11" ht="18" customHeight="1">
      <c r="A13" s="11" t="s">
        <v>27</v>
      </c>
      <c r="B13" s="79">
        <v>10000</v>
      </c>
      <c r="C13" s="79">
        <v>13422</v>
      </c>
      <c r="D13" s="79">
        <v>0</v>
      </c>
      <c r="E13" s="79">
        <v>13422</v>
      </c>
      <c r="F13" s="79">
        <v>10000</v>
      </c>
      <c r="G13" s="50">
        <f>B13/F13</f>
        <v>1</v>
      </c>
      <c r="H13" s="79">
        <f t="shared" ref="H13:H14" si="0">E13*G13</f>
        <v>13422</v>
      </c>
      <c r="I13" s="80">
        <v>0</v>
      </c>
      <c r="J13" s="79">
        <v>10000</v>
      </c>
      <c r="K13"/>
    </row>
    <row r="14" spans="1:11" ht="18" customHeight="1">
      <c r="A14" s="11" t="s">
        <v>28</v>
      </c>
      <c r="B14" s="79">
        <v>589839</v>
      </c>
      <c r="C14" s="79">
        <v>8137638</v>
      </c>
      <c r="D14" s="79">
        <v>6723143</v>
      </c>
      <c r="E14" s="79">
        <v>1414494</v>
      </c>
      <c r="F14" s="79">
        <v>1226587</v>
      </c>
      <c r="G14" s="50">
        <f>B14/F14</f>
        <v>0.48087824182059652</v>
      </c>
      <c r="H14" s="79">
        <v>680200</v>
      </c>
      <c r="I14" s="80">
        <v>0</v>
      </c>
      <c r="J14" s="79">
        <v>589839</v>
      </c>
      <c r="K14"/>
    </row>
    <row r="15" spans="1:11" ht="18" customHeight="1">
      <c r="A15" s="9" t="s">
        <v>9</v>
      </c>
      <c r="B15" s="79">
        <f>SUM(B12:B14)</f>
        <v>802839</v>
      </c>
      <c r="C15" s="79">
        <f>SUM(C12:C14)</f>
        <v>8435832</v>
      </c>
      <c r="D15" s="79">
        <f>SUM(D12:D14)</f>
        <v>6726155</v>
      </c>
      <c r="E15" s="79">
        <v>1709677</v>
      </c>
      <c r="F15" s="79">
        <f>SUM(F12:F14)</f>
        <v>1411487</v>
      </c>
      <c r="G15" s="50">
        <f>B15/F15</f>
        <v>0.56878951063665484</v>
      </c>
      <c r="H15" s="79">
        <f>SUM(H12:H14)</f>
        <v>1020651</v>
      </c>
      <c r="I15" s="79">
        <f>SUM(I12:I14)</f>
        <v>0</v>
      </c>
      <c r="J15" s="79">
        <f>SUM(J12:J14)</f>
        <v>802839</v>
      </c>
      <c r="K15"/>
    </row>
    <row r="16" spans="1:11">
      <c r="A16"/>
      <c r="B16"/>
      <c r="C16"/>
      <c r="D16"/>
      <c r="E16"/>
      <c r="F16"/>
      <c r="G16"/>
      <c r="H16"/>
      <c r="I16"/>
      <c r="J16"/>
      <c r="K16"/>
    </row>
    <row r="17" spans="1:12" ht="15">
      <c r="A17" s="3" t="s">
        <v>20</v>
      </c>
      <c r="B17"/>
      <c r="C17"/>
      <c r="D17"/>
      <c r="E17"/>
      <c r="F17"/>
      <c r="G17"/>
      <c r="H17"/>
      <c r="I17"/>
      <c r="J17"/>
      <c r="K17" s="37" t="s">
        <v>268</v>
      </c>
    </row>
    <row r="18" spans="1:12" ht="37.5" customHeight="1">
      <c r="A18" s="5" t="s">
        <v>11</v>
      </c>
      <c r="B18" s="6" t="s">
        <v>21</v>
      </c>
      <c r="C18" s="6" t="s">
        <v>13</v>
      </c>
      <c r="D18" s="6" t="s">
        <v>14</v>
      </c>
      <c r="E18" s="6" t="s">
        <v>15</v>
      </c>
      <c r="F18" s="6" t="s">
        <v>16</v>
      </c>
      <c r="G18" s="6" t="s">
        <v>17</v>
      </c>
      <c r="H18" s="6" t="s">
        <v>18</v>
      </c>
      <c r="I18" s="6" t="s">
        <v>22</v>
      </c>
      <c r="J18" s="6" t="s">
        <v>23</v>
      </c>
      <c r="K18" s="7" t="s">
        <v>8</v>
      </c>
    </row>
    <row r="19" spans="1:12" ht="18" customHeight="1">
      <c r="A19" s="69" t="s">
        <v>238</v>
      </c>
      <c r="B19" s="79">
        <v>600</v>
      </c>
      <c r="C19" s="82">
        <v>2670777</v>
      </c>
      <c r="D19" s="82">
        <v>2587070</v>
      </c>
      <c r="E19" s="79">
        <f t="shared" ref="E19:E31" si="1">C19-D19</f>
        <v>83707</v>
      </c>
      <c r="F19" s="82">
        <v>96000</v>
      </c>
      <c r="G19" s="50">
        <f t="shared" ref="G19:G31" si="2">B19/F19</f>
        <v>6.2500000000000003E-3</v>
      </c>
      <c r="H19" s="79">
        <f>E19*G19</f>
        <v>523.16875000000005</v>
      </c>
      <c r="I19" s="80">
        <v>0</v>
      </c>
      <c r="J19" s="81">
        <v>600</v>
      </c>
      <c r="K19" s="79">
        <v>600</v>
      </c>
      <c r="L19" s="12"/>
    </row>
    <row r="20" spans="1:12" ht="18" customHeight="1">
      <c r="A20" s="11" t="s">
        <v>29</v>
      </c>
      <c r="B20" s="79">
        <v>1720</v>
      </c>
      <c r="C20" s="82">
        <v>481766764</v>
      </c>
      <c r="D20" s="82">
        <v>490635</v>
      </c>
      <c r="E20" s="79">
        <v>481276130</v>
      </c>
      <c r="F20" s="82">
        <v>481276130</v>
      </c>
      <c r="G20" s="50">
        <f t="shared" si="2"/>
        <v>3.5738319288762566E-6</v>
      </c>
      <c r="H20" s="79">
        <f t="shared" ref="H20:H31" si="3">E20*G20</f>
        <v>1720</v>
      </c>
      <c r="I20" s="80">
        <v>0</v>
      </c>
      <c r="J20" s="81">
        <v>1720</v>
      </c>
      <c r="K20" s="79">
        <v>1720</v>
      </c>
      <c r="L20" s="12"/>
    </row>
    <row r="21" spans="1:12" ht="18" customHeight="1">
      <c r="A21" s="11" t="s">
        <v>30</v>
      </c>
      <c r="B21" s="79">
        <v>430</v>
      </c>
      <c r="C21" s="82">
        <v>187094520</v>
      </c>
      <c r="D21" s="82">
        <v>180367667</v>
      </c>
      <c r="E21" s="79">
        <f t="shared" si="1"/>
        <v>6726853</v>
      </c>
      <c r="F21" s="82">
        <v>2822500</v>
      </c>
      <c r="G21" s="50">
        <f t="shared" si="2"/>
        <v>1.5234720992028344E-4</v>
      </c>
      <c r="H21" s="79">
        <f t="shared" si="3"/>
        <v>1024.8172860938885</v>
      </c>
      <c r="I21" s="80">
        <v>0</v>
      </c>
      <c r="J21" s="81">
        <v>430</v>
      </c>
      <c r="K21" s="79">
        <v>430</v>
      </c>
      <c r="L21" s="12"/>
    </row>
    <row r="22" spans="1:12" ht="18" customHeight="1">
      <c r="A22" s="11" t="s">
        <v>31</v>
      </c>
      <c r="B22" s="79">
        <v>240</v>
      </c>
      <c r="C22" s="82">
        <v>1634657</v>
      </c>
      <c r="D22" s="82">
        <v>1226293</v>
      </c>
      <c r="E22" s="79">
        <v>408363</v>
      </c>
      <c r="F22" s="82">
        <v>408363</v>
      </c>
      <c r="G22" s="50">
        <f t="shared" si="2"/>
        <v>5.8771240293562345E-4</v>
      </c>
      <c r="H22" s="79">
        <f t="shared" si="3"/>
        <v>240</v>
      </c>
      <c r="I22" s="80">
        <v>0</v>
      </c>
      <c r="J22" s="81">
        <v>240</v>
      </c>
      <c r="K22" s="79">
        <v>240</v>
      </c>
      <c r="L22" s="12"/>
    </row>
    <row r="23" spans="1:12" ht="18" customHeight="1">
      <c r="A23" s="11" t="s">
        <v>32</v>
      </c>
      <c r="B23" s="79">
        <v>247</v>
      </c>
      <c r="C23" s="82">
        <v>1256709</v>
      </c>
      <c r="D23" s="82">
        <v>209202</v>
      </c>
      <c r="E23" s="79">
        <f t="shared" si="1"/>
        <v>1047507</v>
      </c>
      <c r="F23" s="82">
        <v>621729</v>
      </c>
      <c r="G23" s="50">
        <f t="shared" si="2"/>
        <v>3.9727920042333559E-4</v>
      </c>
      <c r="H23" s="79">
        <f t="shared" si="3"/>
        <v>416.15274339784702</v>
      </c>
      <c r="I23" s="80">
        <v>0</v>
      </c>
      <c r="J23" s="81">
        <v>247</v>
      </c>
      <c r="K23" s="79">
        <v>247</v>
      </c>
    </row>
    <row r="24" spans="1:12" ht="18" customHeight="1">
      <c r="A24" s="11" t="s">
        <v>33</v>
      </c>
      <c r="B24" s="79">
        <v>629</v>
      </c>
      <c r="C24" s="82">
        <v>738184</v>
      </c>
      <c r="D24" s="82">
        <v>17798</v>
      </c>
      <c r="E24" s="79">
        <f t="shared" si="1"/>
        <v>720386</v>
      </c>
      <c r="F24" s="82">
        <v>500000</v>
      </c>
      <c r="G24" s="50">
        <f t="shared" si="2"/>
        <v>1.258E-3</v>
      </c>
      <c r="H24" s="79">
        <f t="shared" si="3"/>
        <v>906.245588</v>
      </c>
      <c r="I24" s="80">
        <v>0</v>
      </c>
      <c r="J24" s="81">
        <v>629</v>
      </c>
      <c r="K24" s="79">
        <v>629</v>
      </c>
    </row>
    <row r="25" spans="1:12" ht="18" customHeight="1">
      <c r="A25" s="11" t="s">
        <v>34</v>
      </c>
      <c r="B25" s="79">
        <v>452</v>
      </c>
      <c r="C25" s="82">
        <v>326018</v>
      </c>
      <c r="D25" s="82">
        <v>2727</v>
      </c>
      <c r="E25" s="79">
        <f t="shared" si="1"/>
        <v>323291</v>
      </c>
      <c r="F25" s="82">
        <v>306019</v>
      </c>
      <c r="G25" s="50">
        <f t="shared" si="2"/>
        <v>1.4770324718399838E-3</v>
      </c>
      <c r="H25" s="79">
        <f t="shared" si="3"/>
        <v>477.51130485362023</v>
      </c>
      <c r="I25" s="80">
        <v>0</v>
      </c>
      <c r="J25" s="81">
        <v>452</v>
      </c>
      <c r="K25" s="79">
        <v>452</v>
      </c>
    </row>
    <row r="26" spans="1:12" ht="18" customHeight="1">
      <c r="A26" s="11" t="s">
        <v>35</v>
      </c>
      <c r="B26" s="79">
        <v>40</v>
      </c>
      <c r="C26" s="82">
        <v>3824358</v>
      </c>
      <c r="D26" s="82">
        <v>1986864</v>
      </c>
      <c r="E26" s="79">
        <f t="shared" si="1"/>
        <v>1837494</v>
      </c>
      <c r="F26" s="82">
        <v>105000</v>
      </c>
      <c r="G26" s="50">
        <f t="shared" si="2"/>
        <v>3.8095238095238096E-4</v>
      </c>
      <c r="H26" s="79">
        <f t="shared" si="3"/>
        <v>699.99771428571432</v>
      </c>
      <c r="I26" s="80">
        <v>0</v>
      </c>
      <c r="J26" s="81">
        <v>40</v>
      </c>
      <c r="K26" s="79">
        <v>40</v>
      </c>
    </row>
    <row r="27" spans="1:12" ht="18" customHeight="1">
      <c r="A27" s="11" t="s">
        <v>36</v>
      </c>
      <c r="B27" s="79">
        <v>737</v>
      </c>
      <c r="C27" s="82">
        <v>1611006</v>
      </c>
      <c r="D27" s="82">
        <v>10510</v>
      </c>
      <c r="E27" s="79">
        <f t="shared" si="1"/>
        <v>1600496</v>
      </c>
      <c r="F27" s="82">
        <v>1486448</v>
      </c>
      <c r="G27" s="50">
        <f t="shared" si="2"/>
        <v>4.9581283704509002E-4</v>
      </c>
      <c r="H27" s="79">
        <f t="shared" si="3"/>
        <v>793.54646243931836</v>
      </c>
      <c r="I27" s="80">
        <v>0</v>
      </c>
      <c r="J27" s="81">
        <v>737</v>
      </c>
      <c r="K27" s="79">
        <v>737</v>
      </c>
    </row>
    <row r="28" spans="1:12" ht="18" customHeight="1">
      <c r="A28" s="11" t="s">
        <v>37</v>
      </c>
      <c r="B28" s="79">
        <v>269</v>
      </c>
      <c r="C28" s="82">
        <v>1937520</v>
      </c>
      <c r="D28" s="82">
        <v>10233</v>
      </c>
      <c r="E28" s="79">
        <v>1927288</v>
      </c>
      <c r="F28" s="82">
        <v>1875000</v>
      </c>
      <c r="G28" s="50">
        <f t="shared" si="2"/>
        <v>1.4346666666666667E-4</v>
      </c>
      <c r="H28" s="79">
        <f t="shared" si="3"/>
        <v>276.50158506666668</v>
      </c>
      <c r="I28" s="80">
        <v>0</v>
      </c>
      <c r="J28" s="81">
        <v>269</v>
      </c>
      <c r="K28" s="79">
        <v>269</v>
      </c>
    </row>
    <row r="29" spans="1:12" ht="18" customHeight="1">
      <c r="A29" s="11" t="s">
        <v>38</v>
      </c>
      <c r="B29" s="79">
        <v>213</v>
      </c>
      <c r="C29" s="82">
        <v>136506</v>
      </c>
      <c r="D29" s="82">
        <v>1159</v>
      </c>
      <c r="E29" s="79">
        <f t="shared" si="1"/>
        <v>135347</v>
      </c>
      <c r="F29" s="82">
        <v>100000</v>
      </c>
      <c r="G29" s="50">
        <f t="shared" si="2"/>
        <v>2.1299999999999999E-3</v>
      </c>
      <c r="H29" s="79">
        <f t="shared" si="3"/>
        <v>288.28910999999999</v>
      </c>
      <c r="I29" s="80">
        <v>0</v>
      </c>
      <c r="J29" s="81">
        <v>213</v>
      </c>
      <c r="K29" s="79">
        <v>213</v>
      </c>
    </row>
    <row r="30" spans="1:12" ht="18" customHeight="1">
      <c r="A30" s="11" t="s">
        <v>189</v>
      </c>
      <c r="B30" s="79">
        <v>100</v>
      </c>
      <c r="C30" s="82">
        <v>63392191</v>
      </c>
      <c r="D30" s="82">
        <v>44292223</v>
      </c>
      <c r="E30" s="79">
        <v>19099969</v>
      </c>
      <c r="F30" s="82">
        <v>880700</v>
      </c>
      <c r="G30" s="50">
        <f t="shared" si="2"/>
        <v>1.1354604292040422E-4</v>
      </c>
      <c r="H30" s="79">
        <f t="shared" si="3"/>
        <v>2168.7258998523903</v>
      </c>
      <c r="I30" s="80">
        <v>0</v>
      </c>
      <c r="J30" s="81">
        <v>100</v>
      </c>
      <c r="K30" s="79">
        <v>100</v>
      </c>
    </row>
    <row r="31" spans="1:12" ht="18" customHeight="1">
      <c r="A31" s="11" t="s">
        <v>266</v>
      </c>
      <c r="B31" s="79">
        <v>600</v>
      </c>
      <c r="C31" s="82">
        <v>23893823000</v>
      </c>
      <c r="D31" s="82">
        <v>23444803000</v>
      </c>
      <c r="E31" s="79">
        <f t="shared" si="1"/>
        <v>449020000</v>
      </c>
      <c r="F31" s="82">
        <v>425892000</v>
      </c>
      <c r="G31" s="50">
        <f t="shared" si="2"/>
        <v>1.408807866783128E-6</v>
      </c>
      <c r="H31" s="79">
        <f t="shared" si="3"/>
        <v>632.5829083429602</v>
      </c>
      <c r="I31" s="80">
        <v>0</v>
      </c>
      <c r="J31" s="81">
        <v>600</v>
      </c>
      <c r="K31" s="79">
        <v>600</v>
      </c>
    </row>
    <row r="32" spans="1:12" ht="18" customHeight="1">
      <c r="A32" s="9" t="s">
        <v>9</v>
      </c>
      <c r="B32" s="79">
        <f>SUM(B19:B31)</f>
        <v>6277</v>
      </c>
      <c r="C32" s="79">
        <f t="shared" ref="C32:F32" si="4">SUM(C19:C31)</f>
        <v>24640212210</v>
      </c>
      <c r="D32" s="79">
        <v>23676005379</v>
      </c>
      <c r="E32" s="79">
        <f t="shared" si="4"/>
        <v>964206831</v>
      </c>
      <c r="F32" s="79">
        <v>916369888</v>
      </c>
      <c r="G32" s="50">
        <f>B32/F32</f>
        <v>6.8498540624241897E-6</v>
      </c>
      <c r="H32" s="79">
        <f t="shared" ref="H32:K32" si="5">SUM(H19:H31)</f>
        <v>10167.539352332406</v>
      </c>
      <c r="I32" s="79">
        <f t="shared" si="5"/>
        <v>0</v>
      </c>
      <c r="J32" s="79">
        <f t="shared" si="5"/>
        <v>6277</v>
      </c>
      <c r="K32" s="79">
        <f t="shared" si="5"/>
        <v>6277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scale="75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FCD3-06E3-418F-8DF4-2C8F71F581FD}">
  <sheetPr>
    <pageSetUpPr fitToPage="1"/>
  </sheetPr>
  <dimension ref="A1:I20"/>
  <sheetViews>
    <sheetView view="pageBreakPreview" zoomScaleNormal="115" zoomScaleSheetLayoutView="100" zoomScalePageLayoutView="60" workbookViewId="0">
      <selection activeCell="G4" sqref="G4"/>
    </sheetView>
  </sheetViews>
  <sheetFormatPr defaultRowHeight="13.5"/>
  <cols>
    <col min="1" max="1" width="30.625" style="2" customWidth="1"/>
    <col min="2" max="7" width="15.625" style="2" customWidth="1"/>
    <col min="8" max="9" width="9" style="2"/>
  </cols>
  <sheetData>
    <row r="1" spans="1:7" ht="23.25">
      <c r="A1" s="1" t="s">
        <v>39</v>
      </c>
      <c r="B1"/>
      <c r="C1"/>
      <c r="D1"/>
      <c r="E1"/>
      <c r="F1"/>
      <c r="G1"/>
    </row>
    <row r="2" spans="1:7" ht="14.25">
      <c r="A2" s="10" t="s">
        <v>25</v>
      </c>
      <c r="B2"/>
      <c r="C2"/>
      <c r="D2"/>
      <c r="E2"/>
      <c r="F2"/>
      <c r="G2"/>
    </row>
    <row r="3" spans="1:7">
      <c r="A3" s="70" t="s">
        <v>239</v>
      </c>
      <c r="B3"/>
      <c r="C3"/>
      <c r="D3"/>
      <c r="E3"/>
      <c r="F3"/>
      <c r="G3"/>
    </row>
    <row r="4" spans="1:7">
      <c r="A4"/>
      <c r="B4"/>
      <c r="C4"/>
      <c r="D4"/>
      <c r="E4"/>
      <c r="F4"/>
      <c r="G4" s="37" t="s">
        <v>268</v>
      </c>
    </row>
    <row r="5" spans="1:7" ht="22.5" customHeight="1">
      <c r="A5" s="5" t="s">
        <v>40</v>
      </c>
      <c r="B5" s="5" t="s">
        <v>41</v>
      </c>
      <c r="C5" s="5" t="s">
        <v>42</v>
      </c>
      <c r="D5" s="5" t="s">
        <v>43</v>
      </c>
      <c r="E5" s="5" t="s">
        <v>44</v>
      </c>
      <c r="F5" s="6" t="s">
        <v>45</v>
      </c>
      <c r="G5" s="7" t="s">
        <v>8</v>
      </c>
    </row>
    <row r="6" spans="1:7" ht="18" customHeight="1">
      <c r="A6" s="13" t="s">
        <v>46</v>
      </c>
      <c r="B6" s="51">
        <v>1363496</v>
      </c>
      <c r="C6" s="51"/>
      <c r="D6" s="51"/>
      <c r="E6" s="51"/>
      <c r="F6" s="51">
        <f>SUM(B6:E6)</f>
        <v>1363496</v>
      </c>
      <c r="G6" s="51">
        <v>1363496</v>
      </c>
    </row>
    <row r="7" spans="1:7" ht="18" customHeight="1">
      <c r="A7" s="13" t="s">
        <v>47</v>
      </c>
      <c r="B7" s="51">
        <v>259181</v>
      </c>
      <c r="C7" s="51"/>
      <c r="D7" s="51"/>
      <c r="E7" s="51"/>
      <c r="F7" s="51">
        <f t="shared" ref="F7:F19" si="0">SUM(B7:E7)</f>
        <v>259181</v>
      </c>
      <c r="G7" s="51">
        <v>259181</v>
      </c>
    </row>
    <row r="8" spans="1:7" ht="18" customHeight="1">
      <c r="A8" s="13" t="s">
        <v>48</v>
      </c>
      <c r="B8" s="51">
        <v>100000</v>
      </c>
      <c r="C8" s="51"/>
      <c r="D8" s="51"/>
      <c r="E8" s="51"/>
      <c r="F8" s="51">
        <f t="shared" si="0"/>
        <v>100000</v>
      </c>
      <c r="G8" s="51">
        <v>100000</v>
      </c>
    </row>
    <row r="9" spans="1:7" ht="18" customHeight="1">
      <c r="A9" s="13" t="s">
        <v>49</v>
      </c>
      <c r="B9" s="51">
        <v>58936</v>
      </c>
      <c r="C9" s="51"/>
      <c r="D9" s="51"/>
      <c r="E9" s="51"/>
      <c r="F9" s="51">
        <f t="shared" si="0"/>
        <v>58936</v>
      </c>
      <c r="G9" s="51">
        <v>58936</v>
      </c>
    </row>
    <row r="10" spans="1:7" ht="18" customHeight="1">
      <c r="A10" s="13" t="s">
        <v>50</v>
      </c>
      <c r="B10" s="51">
        <v>243418</v>
      </c>
      <c r="C10" s="51"/>
      <c r="D10" s="51"/>
      <c r="E10" s="51"/>
      <c r="F10" s="51">
        <f t="shared" si="0"/>
        <v>243418</v>
      </c>
      <c r="G10" s="51">
        <v>243418</v>
      </c>
    </row>
    <row r="11" spans="1:7" ht="18" customHeight="1">
      <c r="A11" s="13" t="s">
        <v>51</v>
      </c>
      <c r="B11" s="51">
        <v>57600</v>
      </c>
      <c r="C11" s="51"/>
      <c r="D11" s="51"/>
      <c r="E11" s="51"/>
      <c r="F11" s="51">
        <f t="shared" si="0"/>
        <v>57600</v>
      </c>
      <c r="G11" s="51">
        <v>57600</v>
      </c>
    </row>
    <row r="12" spans="1:7" ht="18" customHeight="1">
      <c r="A12" s="13" t="s">
        <v>52</v>
      </c>
      <c r="B12" s="51">
        <v>373236</v>
      </c>
      <c r="C12" s="51"/>
      <c r="D12" s="51"/>
      <c r="E12" s="51"/>
      <c r="F12" s="51">
        <f t="shared" si="0"/>
        <v>373236</v>
      </c>
      <c r="G12" s="51">
        <v>373236</v>
      </c>
    </row>
    <row r="13" spans="1:7" ht="18" customHeight="1">
      <c r="A13" s="13" t="s">
        <v>53</v>
      </c>
      <c r="B13" s="51">
        <v>82000</v>
      </c>
      <c r="C13" s="51"/>
      <c r="D13" s="51"/>
      <c r="E13" s="51"/>
      <c r="F13" s="51">
        <f t="shared" si="0"/>
        <v>82000</v>
      </c>
      <c r="G13" s="51">
        <v>82000</v>
      </c>
    </row>
    <row r="14" spans="1:7" ht="18" customHeight="1">
      <c r="A14" s="13" t="s">
        <v>54</v>
      </c>
      <c r="B14" s="51">
        <v>241785</v>
      </c>
      <c r="C14" s="51"/>
      <c r="D14" s="51"/>
      <c r="E14" s="51"/>
      <c r="F14" s="51">
        <f t="shared" si="0"/>
        <v>241785</v>
      </c>
      <c r="G14" s="51">
        <v>241785</v>
      </c>
    </row>
    <row r="15" spans="1:7" ht="18" customHeight="1">
      <c r="A15" s="13" t="s">
        <v>55</v>
      </c>
      <c r="B15" s="51">
        <v>48984</v>
      </c>
      <c r="C15" s="51"/>
      <c r="D15" s="51">
        <v>54036</v>
      </c>
      <c r="E15" s="51"/>
      <c r="F15" s="51">
        <f t="shared" si="0"/>
        <v>103020</v>
      </c>
      <c r="G15" s="51">
        <v>103020</v>
      </c>
    </row>
    <row r="16" spans="1:7" ht="18" customHeight="1">
      <c r="A16" s="13" t="s">
        <v>56</v>
      </c>
      <c r="B16" s="51">
        <v>50393</v>
      </c>
      <c r="C16" s="51"/>
      <c r="D16" s="51"/>
      <c r="E16" s="51"/>
      <c r="F16" s="51">
        <f t="shared" si="0"/>
        <v>50393</v>
      </c>
      <c r="G16" s="51">
        <v>50393</v>
      </c>
    </row>
    <row r="17" spans="1:7" ht="18" customHeight="1">
      <c r="A17" s="14" t="s">
        <v>57</v>
      </c>
      <c r="B17" s="51">
        <v>10084</v>
      </c>
      <c r="C17" s="51"/>
      <c r="D17" s="51"/>
      <c r="E17" s="51"/>
      <c r="F17" s="51">
        <f t="shared" si="0"/>
        <v>10084</v>
      </c>
      <c r="G17" s="51">
        <v>10084</v>
      </c>
    </row>
    <row r="18" spans="1:7" ht="18" customHeight="1">
      <c r="A18" s="13" t="s">
        <v>190</v>
      </c>
      <c r="B18" s="51">
        <v>4360</v>
      </c>
      <c r="C18" s="51"/>
      <c r="D18" s="51"/>
      <c r="E18" s="51"/>
      <c r="F18" s="51">
        <f t="shared" si="0"/>
        <v>4360</v>
      </c>
      <c r="G18" s="51">
        <v>4360</v>
      </c>
    </row>
    <row r="19" spans="1:7" ht="18" customHeight="1">
      <c r="A19" s="13" t="s">
        <v>267</v>
      </c>
      <c r="B19" s="51">
        <v>50000</v>
      </c>
      <c r="C19" s="51"/>
      <c r="D19" s="51"/>
      <c r="E19" s="51"/>
      <c r="F19" s="51">
        <f t="shared" si="0"/>
        <v>50000</v>
      </c>
      <c r="G19" s="51">
        <v>50000</v>
      </c>
    </row>
    <row r="20" spans="1:7" ht="18" customHeight="1">
      <c r="A20" s="9" t="s">
        <v>9</v>
      </c>
      <c r="B20" s="51">
        <f>SUM(B6:B19)</f>
        <v>2943473</v>
      </c>
      <c r="C20" s="51">
        <f t="shared" ref="C20:G20" si="1">SUM(C6:C19)</f>
        <v>0</v>
      </c>
      <c r="D20" s="51">
        <f t="shared" si="1"/>
        <v>54036</v>
      </c>
      <c r="E20" s="51">
        <f t="shared" si="1"/>
        <v>0</v>
      </c>
      <c r="F20" s="51">
        <f t="shared" si="1"/>
        <v>2997509</v>
      </c>
      <c r="G20" s="51">
        <f t="shared" si="1"/>
        <v>2997509</v>
      </c>
    </row>
  </sheetData>
  <phoneticPr fontId="3"/>
  <pageMargins left="0.39370078740157483" right="0.39370078740157483" top="1.1811023622047245" bottom="0.39370078740157483" header="0.19685039370078741" footer="0.19685039370078741"/>
  <pageSetup paperSize="9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8C7D-F92D-4BDC-ABD1-17BBA839B89B}">
  <dimension ref="A1:H21"/>
  <sheetViews>
    <sheetView view="pageBreakPreview" zoomScaleNormal="100" zoomScaleSheetLayoutView="100" zoomScalePageLayoutView="60" workbookViewId="0">
      <selection activeCell="F4" sqref="F4"/>
    </sheetView>
  </sheetViews>
  <sheetFormatPr defaultRowHeight="13.5"/>
  <cols>
    <col min="1" max="1" width="16.875" style="2" customWidth="1"/>
    <col min="2" max="6" width="17.75" style="2" customWidth="1"/>
    <col min="7" max="8" width="9" style="2"/>
  </cols>
  <sheetData>
    <row r="1" spans="1:6" ht="23.25">
      <c r="A1" s="1" t="s">
        <v>58</v>
      </c>
      <c r="B1"/>
      <c r="C1"/>
      <c r="D1"/>
      <c r="E1"/>
      <c r="F1"/>
    </row>
    <row r="2" spans="1:6" ht="14.25">
      <c r="A2" s="10" t="s">
        <v>25</v>
      </c>
      <c r="B2"/>
      <c r="C2"/>
      <c r="D2"/>
      <c r="E2"/>
      <c r="F2"/>
    </row>
    <row r="3" spans="1:6">
      <c r="A3" s="70" t="s">
        <v>239</v>
      </c>
      <c r="B3"/>
      <c r="C3"/>
      <c r="D3"/>
      <c r="E3"/>
      <c r="F3"/>
    </row>
    <row r="4" spans="1:6">
      <c r="A4"/>
      <c r="B4"/>
      <c r="C4"/>
      <c r="D4"/>
      <c r="E4"/>
      <c r="F4" s="37" t="s">
        <v>268</v>
      </c>
    </row>
    <row r="5" spans="1:6" ht="22.5" customHeight="1">
      <c r="A5" s="86" t="s">
        <v>59</v>
      </c>
      <c r="B5" s="86" t="s">
        <v>60</v>
      </c>
      <c r="C5" s="86"/>
      <c r="D5" s="86" t="s">
        <v>61</v>
      </c>
      <c r="E5" s="86"/>
      <c r="F5" s="87" t="s">
        <v>62</v>
      </c>
    </row>
    <row r="6" spans="1:6" ht="22.5" customHeight="1">
      <c r="A6" s="86"/>
      <c r="B6" s="5" t="s">
        <v>63</v>
      </c>
      <c r="C6" s="6" t="s">
        <v>64</v>
      </c>
      <c r="D6" s="5" t="s">
        <v>63</v>
      </c>
      <c r="E6" s="6" t="s">
        <v>64</v>
      </c>
      <c r="F6" s="87"/>
    </row>
    <row r="7" spans="1:6" ht="18" customHeight="1">
      <c r="A7" s="49"/>
      <c r="B7" s="8"/>
      <c r="C7" s="8"/>
      <c r="D7" s="8"/>
      <c r="E7" s="8"/>
      <c r="F7" s="8"/>
    </row>
    <row r="8" spans="1:6" ht="18" customHeight="1">
      <c r="A8" s="49"/>
      <c r="B8" s="8"/>
      <c r="C8" s="8"/>
      <c r="D8" s="8"/>
      <c r="E8" s="8"/>
      <c r="F8" s="8"/>
    </row>
    <row r="9" spans="1:6" ht="18" customHeight="1">
      <c r="A9" s="49"/>
      <c r="B9" s="8"/>
      <c r="C9" s="8"/>
      <c r="D9" s="8"/>
      <c r="E9" s="8"/>
      <c r="F9" s="8"/>
    </row>
    <row r="10" spans="1:6" ht="18" customHeight="1">
      <c r="A10" s="49"/>
      <c r="B10" s="8"/>
      <c r="C10" s="8"/>
      <c r="D10" s="8"/>
      <c r="E10" s="8"/>
      <c r="F10" s="8"/>
    </row>
    <row r="11" spans="1:6" ht="18" customHeight="1">
      <c r="A11" s="49"/>
      <c r="B11" s="8"/>
      <c r="C11" s="8"/>
      <c r="D11" s="8"/>
      <c r="E11" s="8"/>
      <c r="F11" s="8"/>
    </row>
    <row r="12" spans="1:6" ht="18" customHeight="1">
      <c r="A12" s="49"/>
      <c r="B12" s="8"/>
      <c r="C12" s="8"/>
      <c r="D12" s="8"/>
      <c r="E12" s="8"/>
      <c r="F12" s="8"/>
    </row>
    <row r="13" spans="1:6" ht="18" customHeight="1">
      <c r="A13" s="49"/>
      <c r="B13" s="8"/>
      <c r="C13" s="8"/>
      <c r="D13" s="8"/>
      <c r="E13" s="8"/>
      <c r="F13" s="8"/>
    </row>
    <row r="14" spans="1:6" ht="18" customHeight="1">
      <c r="A14" s="49"/>
      <c r="B14" s="8"/>
      <c r="C14" s="8"/>
      <c r="D14" s="8"/>
      <c r="E14" s="8"/>
      <c r="F14" s="8"/>
    </row>
    <row r="15" spans="1:6" ht="18" customHeight="1">
      <c r="A15" s="49"/>
      <c r="B15" s="8"/>
      <c r="C15" s="8"/>
      <c r="D15" s="8"/>
      <c r="E15" s="8"/>
      <c r="F15" s="8"/>
    </row>
    <row r="16" spans="1:6" ht="18" customHeight="1">
      <c r="A16" s="49"/>
      <c r="B16" s="8"/>
      <c r="C16" s="8"/>
      <c r="D16" s="8"/>
      <c r="E16" s="8"/>
      <c r="F16" s="8"/>
    </row>
    <row r="17" spans="1:6" ht="18" customHeight="1">
      <c r="A17" s="49"/>
      <c r="B17" s="8"/>
      <c r="C17" s="8"/>
      <c r="D17" s="8"/>
      <c r="E17" s="8"/>
      <c r="F17" s="8"/>
    </row>
    <row r="18" spans="1:6" ht="18" customHeight="1">
      <c r="A18" s="49"/>
      <c r="B18" s="8"/>
      <c r="C18" s="8"/>
      <c r="D18" s="8"/>
      <c r="E18" s="8"/>
      <c r="F18" s="8"/>
    </row>
    <row r="19" spans="1:6" ht="18" customHeight="1">
      <c r="A19" s="49"/>
      <c r="B19" s="8"/>
      <c r="C19" s="8"/>
      <c r="D19" s="8"/>
      <c r="E19" s="8"/>
      <c r="F19" s="8"/>
    </row>
    <row r="20" spans="1:6" ht="18" customHeight="1">
      <c r="A20" s="49"/>
      <c r="B20" s="8"/>
      <c r="C20" s="8"/>
      <c r="D20" s="8"/>
      <c r="E20" s="8"/>
      <c r="F20" s="8"/>
    </row>
    <row r="21" spans="1:6" ht="18" customHeight="1">
      <c r="A21" s="9" t="s">
        <v>9</v>
      </c>
      <c r="B21" s="8">
        <f>SUM(B7:B20)</f>
        <v>0</v>
      </c>
      <c r="C21" s="8">
        <f>SUM(C7:C20)</f>
        <v>0</v>
      </c>
      <c r="D21" s="8">
        <f>SUM(D7:D20)</f>
        <v>0</v>
      </c>
      <c r="E21" s="8">
        <f>SUM(E7:E20)</f>
        <v>0</v>
      </c>
      <c r="F21" s="8">
        <f>SUM(F7:F20)</f>
        <v>0</v>
      </c>
    </row>
  </sheetData>
  <mergeCells count="4">
    <mergeCell ref="A5:A6"/>
    <mergeCell ref="B5:C5"/>
    <mergeCell ref="D5:E5"/>
    <mergeCell ref="F5:F6"/>
  </mergeCells>
  <phoneticPr fontId="3"/>
  <pageMargins left="0.39370078740157483" right="0.39370078740157483" top="1.1811023622047245" bottom="0.39370078740157483" header="0.51181102362204722" footer="0.19685039370078741"/>
  <pageSetup paperSize="9" firstPageNumber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CD5E-2184-4FFB-8ADB-94FAEF28097A}">
  <dimension ref="A1:I22"/>
  <sheetViews>
    <sheetView view="pageBreakPreview" zoomScale="130" zoomScaleNormal="100" zoomScaleSheetLayoutView="130" zoomScalePageLayoutView="60" workbookViewId="0">
      <selection activeCell="G4" sqref="G4"/>
    </sheetView>
  </sheetViews>
  <sheetFormatPr defaultRowHeight="13.5"/>
  <cols>
    <col min="1" max="1" width="21.375" style="2" customWidth="1"/>
    <col min="2" max="3" width="17.5" style="2" customWidth="1"/>
    <col min="4" max="4" width="4.875" style="2" customWidth="1"/>
    <col min="5" max="5" width="21.375" style="2" customWidth="1"/>
    <col min="6" max="7" width="17.5" style="2" customWidth="1"/>
    <col min="8" max="9" width="9" style="2"/>
  </cols>
  <sheetData>
    <row r="1" spans="1:7" ht="23.25">
      <c r="A1" s="1" t="s">
        <v>65</v>
      </c>
      <c r="B1"/>
      <c r="C1"/>
      <c r="E1" s="1" t="s">
        <v>66</v>
      </c>
      <c r="F1"/>
      <c r="G1"/>
    </row>
    <row r="2" spans="1:7" ht="14.25">
      <c r="A2" s="10" t="s">
        <v>25</v>
      </c>
      <c r="B2"/>
      <c r="C2"/>
      <c r="E2" s="10" t="s">
        <v>25</v>
      </c>
      <c r="F2"/>
      <c r="G2"/>
    </row>
    <row r="3" spans="1:7">
      <c r="A3" s="70" t="s">
        <v>239</v>
      </c>
      <c r="B3"/>
      <c r="C3"/>
      <c r="E3" s="70" t="s">
        <v>239</v>
      </c>
      <c r="F3"/>
      <c r="G3"/>
    </row>
    <row r="4" spans="1:7">
      <c r="A4"/>
      <c r="B4"/>
      <c r="C4" s="37" t="s">
        <v>268</v>
      </c>
      <c r="E4"/>
      <c r="F4"/>
      <c r="G4" s="37" t="s">
        <v>268</v>
      </c>
    </row>
    <row r="5" spans="1:7" ht="22.5" customHeight="1">
      <c r="A5" s="5" t="s">
        <v>59</v>
      </c>
      <c r="B5" s="5" t="s">
        <v>63</v>
      </c>
      <c r="C5" s="5" t="s">
        <v>67</v>
      </c>
      <c r="E5" s="5" t="s">
        <v>59</v>
      </c>
      <c r="F5" s="5" t="s">
        <v>63</v>
      </c>
      <c r="G5" s="5" t="s">
        <v>67</v>
      </c>
    </row>
    <row r="6" spans="1:7" ht="18" customHeight="1">
      <c r="A6" s="11" t="s">
        <v>68</v>
      </c>
      <c r="B6" s="8"/>
      <c r="C6" s="8"/>
      <c r="E6" s="11" t="s">
        <v>68</v>
      </c>
      <c r="F6" s="8"/>
      <c r="G6" s="8"/>
    </row>
    <row r="7" spans="1:7" ht="18" customHeight="1">
      <c r="A7" s="69" t="s">
        <v>237</v>
      </c>
      <c r="B7" s="8">
        <v>14209</v>
      </c>
      <c r="C7" s="8">
        <v>739</v>
      </c>
      <c r="E7" s="49" t="s">
        <v>69</v>
      </c>
      <c r="F7" s="8"/>
      <c r="G7" s="8"/>
    </row>
    <row r="8" spans="1:7" ht="18" customHeight="1" thickBot="1">
      <c r="A8" s="15" t="s">
        <v>70</v>
      </c>
      <c r="B8" s="52">
        <f>SUM(B7)</f>
        <v>14209</v>
      </c>
      <c r="C8" s="52">
        <f>SUM(C7)</f>
        <v>739</v>
      </c>
      <c r="E8" s="15" t="s">
        <v>70</v>
      </c>
      <c r="F8" s="52">
        <f>SUM(F7)</f>
        <v>0</v>
      </c>
      <c r="G8" s="52">
        <f>SUM(G7)</f>
        <v>0</v>
      </c>
    </row>
    <row r="9" spans="1:7" ht="18" customHeight="1" thickTop="1">
      <c r="A9" s="11" t="s">
        <v>71</v>
      </c>
      <c r="B9" s="8"/>
      <c r="C9" s="8"/>
      <c r="E9" s="11" t="s">
        <v>71</v>
      </c>
      <c r="F9" s="8"/>
      <c r="G9" s="8"/>
    </row>
    <row r="10" spans="1:7" ht="18" customHeight="1">
      <c r="A10" s="11" t="s">
        <v>72</v>
      </c>
      <c r="B10" s="8">
        <v>4935</v>
      </c>
      <c r="C10" s="8">
        <v>257</v>
      </c>
      <c r="E10" s="11" t="s">
        <v>72</v>
      </c>
      <c r="F10" s="8">
        <v>2578</v>
      </c>
      <c r="G10" s="8">
        <v>134</v>
      </c>
    </row>
    <row r="11" spans="1:7" ht="18" customHeight="1">
      <c r="A11" s="11" t="s">
        <v>73</v>
      </c>
      <c r="B11" s="8">
        <v>177</v>
      </c>
      <c r="C11" s="8">
        <v>9</v>
      </c>
      <c r="E11" s="11" t="s">
        <v>73</v>
      </c>
      <c r="F11" s="8">
        <v>267</v>
      </c>
      <c r="G11" s="8">
        <v>14</v>
      </c>
    </row>
    <row r="12" spans="1:7" ht="18" customHeight="1">
      <c r="A12" s="11" t="s">
        <v>74</v>
      </c>
      <c r="B12" s="8">
        <v>4570</v>
      </c>
      <c r="C12" s="8">
        <v>238</v>
      </c>
      <c r="E12" s="11" t="s">
        <v>74</v>
      </c>
      <c r="F12" s="8">
        <v>2849</v>
      </c>
      <c r="G12" s="8">
        <v>148</v>
      </c>
    </row>
    <row r="13" spans="1:7" ht="18" customHeight="1">
      <c r="A13" s="11" t="s">
        <v>75</v>
      </c>
      <c r="B13" s="8">
        <v>215</v>
      </c>
      <c r="C13" s="8">
        <v>11</v>
      </c>
      <c r="E13" s="11" t="s">
        <v>75</v>
      </c>
      <c r="F13" s="8">
        <v>188</v>
      </c>
      <c r="G13" s="8">
        <v>10</v>
      </c>
    </row>
    <row r="14" spans="1:7" ht="18" customHeight="1">
      <c r="A14" s="11" t="s">
        <v>76</v>
      </c>
      <c r="B14" s="8">
        <v>346</v>
      </c>
      <c r="C14" s="8">
        <v>125</v>
      </c>
      <c r="E14" s="11" t="s">
        <v>76</v>
      </c>
      <c r="F14" s="8">
        <v>91</v>
      </c>
      <c r="G14" s="8">
        <v>5</v>
      </c>
    </row>
    <row r="15" spans="1:7" ht="18" customHeight="1">
      <c r="A15" s="11" t="s">
        <v>77</v>
      </c>
      <c r="B15" s="8">
        <v>2406</v>
      </c>
      <c r="C15" s="8">
        <v>18</v>
      </c>
      <c r="E15" s="11" t="s">
        <v>77</v>
      </c>
      <c r="F15" s="8">
        <v>162</v>
      </c>
      <c r="G15" s="8">
        <v>8</v>
      </c>
    </row>
    <row r="16" spans="1:7" ht="18" customHeight="1" thickBot="1">
      <c r="A16" s="15" t="s">
        <v>70</v>
      </c>
      <c r="B16" s="52">
        <f>SUM(B10:B15)</f>
        <v>12649</v>
      </c>
      <c r="C16" s="52">
        <f>SUM(C10:C15)</f>
        <v>658</v>
      </c>
      <c r="E16" s="15" t="s">
        <v>70</v>
      </c>
      <c r="F16" s="52">
        <f>SUM(F10:F15)</f>
        <v>6135</v>
      </c>
      <c r="G16" s="52">
        <f>SUM(G10:G15)</f>
        <v>319</v>
      </c>
    </row>
    <row r="17" spans="1:7" ht="18" customHeight="1" thickTop="1">
      <c r="A17" s="9" t="s">
        <v>9</v>
      </c>
      <c r="B17" s="8">
        <f>SUM(B8,B16)</f>
        <v>26858</v>
      </c>
      <c r="C17" s="8">
        <f>SUM(C8,C16)</f>
        <v>1397</v>
      </c>
      <c r="E17" s="9" t="s">
        <v>9</v>
      </c>
      <c r="F17" s="8">
        <f>SUM(F8,F16)</f>
        <v>6135</v>
      </c>
      <c r="G17" s="8">
        <f>SUM(G8,G16)</f>
        <v>319</v>
      </c>
    </row>
    <row r="22" spans="1:7">
      <c r="A22" s="84"/>
    </row>
  </sheetData>
  <phoneticPr fontId="3"/>
  <pageMargins left="0.39370078740157483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29CD-20DB-47C7-9ED7-6D41BDFB538C}">
  <sheetPr>
    <pageSetUpPr fitToPage="1"/>
  </sheetPr>
  <dimension ref="A1:M41"/>
  <sheetViews>
    <sheetView view="pageBreakPreview" zoomScaleNormal="100" zoomScaleSheetLayoutView="100" zoomScalePageLayoutView="60" workbookViewId="0">
      <selection activeCell="K4" sqref="K4"/>
    </sheetView>
  </sheetViews>
  <sheetFormatPr defaultRowHeight="13.5"/>
  <cols>
    <col min="1" max="1" width="26.125" style="2" customWidth="1"/>
    <col min="2" max="11" width="15.125" style="2" customWidth="1"/>
    <col min="12" max="13" width="9" style="2"/>
  </cols>
  <sheetData>
    <row r="1" spans="1:13" ht="23.25">
      <c r="A1" s="1" t="s">
        <v>78</v>
      </c>
      <c r="B1"/>
      <c r="C1"/>
      <c r="D1"/>
      <c r="E1"/>
      <c r="F1"/>
      <c r="G1"/>
      <c r="H1"/>
      <c r="I1"/>
      <c r="J1"/>
      <c r="K1"/>
      <c r="L1"/>
      <c r="M1"/>
    </row>
    <row r="2" spans="1:13" ht="14.25">
      <c r="A2" s="10" t="s">
        <v>25</v>
      </c>
      <c r="B2"/>
      <c r="C2"/>
      <c r="D2"/>
      <c r="E2"/>
      <c r="F2"/>
      <c r="G2"/>
      <c r="H2"/>
      <c r="I2"/>
      <c r="J2"/>
      <c r="K2"/>
      <c r="L2"/>
      <c r="M2"/>
    </row>
    <row r="3" spans="1:13" ht="16.5">
      <c r="A3" s="70" t="s">
        <v>239</v>
      </c>
      <c r="B3"/>
      <c r="C3" s="16"/>
      <c r="D3" s="12"/>
      <c r="E3" s="12"/>
      <c r="F3"/>
      <c r="G3"/>
      <c r="H3"/>
      <c r="I3"/>
      <c r="J3"/>
      <c r="K3"/>
      <c r="L3"/>
      <c r="M3"/>
    </row>
    <row r="4" spans="1:13" ht="16.5">
      <c r="A4"/>
      <c r="B4"/>
      <c r="C4" s="12"/>
      <c r="D4" s="12"/>
      <c r="E4" s="16"/>
      <c r="F4"/>
      <c r="G4"/>
      <c r="H4"/>
      <c r="I4"/>
      <c r="J4"/>
      <c r="K4" s="37" t="s">
        <v>268</v>
      </c>
      <c r="L4"/>
      <c r="M4"/>
    </row>
    <row r="5" spans="1:13" ht="22.5" customHeight="1">
      <c r="A5" s="86" t="s">
        <v>40</v>
      </c>
      <c r="B5" s="88" t="s">
        <v>79</v>
      </c>
      <c r="C5" s="17"/>
      <c r="D5" s="86" t="s">
        <v>80</v>
      </c>
      <c r="E5" s="89" t="s">
        <v>81</v>
      </c>
      <c r="F5" s="86" t="s">
        <v>82</v>
      </c>
      <c r="G5" s="89" t="s">
        <v>83</v>
      </c>
      <c r="H5" s="88" t="s">
        <v>84</v>
      </c>
      <c r="I5" s="18"/>
      <c r="J5" s="19"/>
      <c r="K5" s="86" t="s">
        <v>44</v>
      </c>
      <c r="L5"/>
      <c r="M5"/>
    </row>
    <row r="6" spans="1:13" ht="22.5" customHeight="1">
      <c r="A6" s="86"/>
      <c r="B6" s="86"/>
      <c r="C6" s="20" t="s">
        <v>85</v>
      </c>
      <c r="D6" s="86"/>
      <c r="E6" s="86"/>
      <c r="F6" s="86"/>
      <c r="G6" s="86"/>
      <c r="H6" s="86"/>
      <c r="I6" s="5" t="s">
        <v>86</v>
      </c>
      <c r="J6" s="5" t="s">
        <v>87</v>
      </c>
      <c r="K6" s="86"/>
      <c r="L6" s="21"/>
      <c r="M6" s="22"/>
    </row>
    <row r="7" spans="1:13" ht="18" customHeight="1">
      <c r="A7" s="11" t="s">
        <v>88</v>
      </c>
      <c r="B7" s="8"/>
      <c r="C7" s="53"/>
      <c r="D7" s="8"/>
      <c r="E7" s="8"/>
      <c r="F7" s="8"/>
      <c r="G7" s="8"/>
      <c r="H7" s="8"/>
      <c r="I7" s="8"/>
      <c r="J7" s="8"/>
      <c r="K7" s="8"/>
      <c r="L7" s="21"/>
      <c r="M7" s="21"/>
    </row>
    <row r="8" spans="1:13" ht="18" customHeight="1">
      <c r="A8" s="68" t="s">
        <v>191</v>
      </c>
      <c r="B8" s="54">
        <f t="shared" ref="B8:B13" si="0">SUM(D8:H8,K8)</f>
        <v>200322</v>
      </c>
      <c r="C8" s="53">
        <v>26786</v>
      </c>
      <c r="D8" s="8">
        <v>31323</v>
      </c>
      <c r="E8" s="8">
        <v>45710</v>
      </c>
      <c r="F8" s="8"/>
      <c r="G8" s="8">
        <v>123289</v>
      </c>
      <c r="H8" s="8"/>
      <c r="I8" s="8"/>
      <c r="J8" s="8"/>
      <c r="K8" s="8"/>
      <c r="L8" s="21"/>
      <c r="M8" s="21"/>
    </row>
    <row r="9" spans="1:13" ht="18" customHeight="1">
      <c r="A9" s="11" t="s">
        <v>89</v>
      </c>
      <c r="B9" s="54">
        <f t="shared" si="0"/>
        <v>0</v>
      </c>
      <c r="C9" s="53">
        <v>0</v>
      </c>
      <c r="D9" s="8"/>
      <c r="E9" s="8"/>
      <c r="F9" s="8"/>
      <c r="G9" s="8"/>
      <c r="H9" s="8"/>
      <c r="I9" s="8"/>
      <c r="J9" s="8"/>
      <c r="K9" s="8"/>
      <c r="L9" s="21"/>
      <c r="M9" s="21"/>
    </row>
    <row r="10" spans="1:13" ht="18" customHeight="1">
      <c r="A10" s="11" t="s">
        <v>90</v>
      </c>
      <c r="B10" s="54">
        <f t="shared" si="0"/>
        <v>23548</v>
      </c>
      <c r="C10" s="53">
        <v>4730</v>
      </c>
      <c r="D10" s="8">
        <v>23548</v>
      </c>
      <c r="E10" s="8"/>
      <c r="F10" s="8"/>
      <c r="G10" s="8"/>
      <c r="H10" s="8"/>
      <c r="I10" s="8"/>
      <c r="J10" s="8"/>
      <c r="K10" s="8"/>
      <c r="L10" s="21"/>
      <c r="M10" s="21"/>
    </row>
    <row r="11" spans="1:13" ht="18" customHeight="1">
      <c r="A11" s="68" t="s">
        <v>192</v>
      </c>
      <c r="B11" s="54">
        <f t="shared" si="0"/>
        <v>514112</v>
      </c>
      <c r="C11" s="53">
        <v>30416</v>
      </c>
      <c r="D11" s="8">
        <v>487933</v>
      </c>
      <c r="E11" s="8">
        <v>4495</v>
      </c>
      <c r="F11" s="8"/>
      <c r="G11" s="8">
        <v>21684</v>
      </c>
      <c r="H11" s="8"/>
      <c r="I11" s="8"/>
      <c r="J11" s="8"/>
      <c r="K11" s="8"/>
      <c r="L11" s="21"/>
      <c r="M11" s="21"/>
    </row>
    <row r="12" spans="1:13" ht="18" customHeight="1">
      <c r="A12" s="11" t="s">
        <v>91</v>
      </c>
      <c r="B12" s="54">
        <f t="shared" si="0"/>
        <v>934867</v>
      </c>
      <c r="C12" s="53">
        <v>96767</v>
      </c>
      <c r="D12" s="8">
        <v>3065</v>
      </c>
      <c r="E12" s="8">
        <v>534808</v>
      </c>
      <c r="F12" s="8">
        <v>4860</v>
      </c>
      <c r="G12" s="8">
        <v>392134</v>
      </c>
      <c r="H12" s="8"/>
      <c r="I12" s="8"/>
      <c r="J12" s="8"/>
      <c r="K12" s="8"/>
      <c r="L12" s="21"/>
      <c r="M12" s="21"/>
    </row>
    <row r="13" spans="1:13" ht="18" customHeight="1">
      <c r="A13" s="11" t="s">
        <v>92</v>
      </c>
      <c r="B13" s="54">
        <f t="shared" si="0"/>
        <v>296191</v>
      </c>
      <c r="C13" s="53">
        <v>45140</v>
      </c>
      <c r="D13" s="8">
        <v>166774</v>
      </c>
      <c r="E13" s="8">
        <v>30904</v>
      </c>
      <c r="F13" s="8"/>
      <c r="G13" s="8">
        <v>98513</v>
      </c>
      <c r="H13" s="8"/>
      <c r="I13" s="8"/>
      <c r="J13" s="8"/>
      <c r="K13" s="8"/>
      <c r="L13" s="21"/>
      <c r="M13" s="21"/>
    </row>
    <row r="14" spans="1:13" ht="18" customHeight="1">
      <c r="A14" s="11" t="s">
        <v>93</v>
      </c>
      <c r="B14" s="8"/>
      <c r="C14" s="53"/>
      <c r="D14" s="8"/>
      <c r="E14" s="8"/>
      <c r="F14" s="8"/>
      <c r="G14" s="8"/>
      <c r="H14" s="8"/>
      <c r="I14" s="8"/>
      <c r="J14" s="8"/>
      <c r="K14" s="8"/>
      <c r="L14" s="21"/>
      <c r="M14" s="21"/>
    </row>
    <row r="15" spans="1:13" ht="18" customHeight="1">
      <c r="A15" s="11" t="s">
        <v>94</v>
      </c>
      <c r="B15" s="54">
        <f t="shared" ref="B15:B18" si="1">SUM(D15:H15,K15)</f>
        <v>1673842</v>
      </c>
      <c r="C15" s="53">
        <v>174948</v>
      </c>
      <c r="D15" s="8">
        <v>1580165</v>
      </c>
      <c r="E15" s="8">
        <v>68828</v>
      </c>
      <c r="F15" s="8">
        <v>24849</v>
      </c>
      <c r="G15" s="8"/>
      <c r="H15" s="8"/>
      <c r="I15" s="8"/>
      <c r="J15" s="8"/>
      <c r="K15" s="8"/>
      <c r="L15" s="21"/>
      <c r="M15" s="21"/>
    </row>
    <row r="16" spans="1:13" ht="18" customHeight="1">
      <c r="A16" s="11" t="s">
        <v>95</v>
      </c>
      <c r="B16" s="54">
        <f t="shared" si="1"/>
        <v>2765</v>
      </c>
      <c r="C16" s="53">
        <v>1936</v>
      </c>
      <c r="D16" s="8">
        <v>2765</v>
      </c>
      <c r="E16" s="8"/>
      <c r="F16" s="8"/>
      <c r="G16" s="8"/>
      <c r="H16" s="8"/>
      <c r="I16" s="8"/>
      <c r="J16" s="8"/>
      <c r="K16" s="8"/>
      <c r="L16" s="21"/>
      <c r="M16" s="21"/>
    </row>
    <row r="17" spans="1:13" ht="18" customHeight="1">
      <c r="A17" s="11" t="s">
        <v>96</v>
      </c>
      <c r="B17" s="54">
        <f t="shared" si="1"/>
        <v>0</v>
      </c>
      <c r="C17" s="53">
        <v>0</v>
      </c>
      <c r="D17" s="8"/>
      <c r="E17" s="8"/>
      <c r="F17" s="8"/>
      <c r="G17" s="8"/>
      <c r="H17" s="8"/>
      <c r="I17" s="8"/>
      <c r="J17" s="8"/>
      <c r="K17" s="8"/>
      <c r="L17" s="21"/>
      <c r="M17" s="21"/>
    </row>
    <row r="18" spans="1:13" ht="18" customHeight="1">
      <c r="A18" s="11" t="s">
        <v>92</v>
      </c>
      <c r="B18" s="54">
        <f t="shared" si="1"/>
        <v>0</v>
      </c>
      <c r="C18" s="53">
        <v>0</v>
      </c>
      <c r="D18" s="8"/>
      <c r="E18" s="8"/>
      <c r="F18" s="8"/>
      <c r="G18" s="8"/>
      <c r="H18" s="8"/>
      <c r="I18" s="8"/>
      <c r="J18" s="8"/>
      <c r="K18" s="8"/>
      <c r="L18" s="21"/>
      <c r="M18" s="21"/>
    </row>
    <row r="19" spans="1:13" ht="18" customHeight="1">
      <c r="A19" s="9" t="s">
        <v>97</v>
      </c>
      <c r="B19" s="8">
        <f>SUM(B8:B13,B15:B18)</f>
        <v>3645647</v>
      </c>
      <c r="C19" s="8">
        <v>380724</v>
      </c>
      <c r="D19" s="8">
        <f t="shared" ref="C19:K19" si="2">SUM(D8:D13,D15:D18)</f>
        <v>2295573</v>
      </c>
      <c r="E19" s="8">
        <v>684744</v>
      </c>
      <c r="F19" s="8">
        <f t="shared" si="2"/>
        <v>29709</v>
      </c>
      <c r="G19" s="8">
        <v>635621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0</v>
      </c>
    </row>
    <row r="21" spans="1:13" ht="14.25">
      <c r="C21" s="23"/>
    </row>
    <row r="22" spans="1:13" ht="16.5">
      <c r="C22" s="12"/>
    </row>
    <row r="23" spans="1:13" ht="14.25">
      <c r="A23" s="73"/>
      <c r="B23" s="71"/>
      <c r="C23" s="72"/>
    </row>
    <row r="24" spans="1:13" ht="14.25">
      <c r="A24" s="73"/>
      <c r="B24" s="71"/>
      <c r="C24" s="72"/>
    </row>
    <row r="25" spans="1:13" ht="14.25">
      <c r="A25" s="71"/>
      <c r="B25" s="71"/>
      <c r="C25" s="71"/>
    </row>
    <row r="26" spans="1:13" ht="14.25">
      <c r="A26" s="71"/>
      <c r="B26" s="71"/>
      <c r="C26" s="71"/>
    </row>
    <row r="27" spans="1:13" ht="14.25">
      <c r="A27" s="73"/>
      <c r="B27" s="71"/>
      <c r="C27" s="72"/>
    </row>
    <row r="28" spans="1:13" ht="14.25">
      <c r="A28" s="73"/>
      <c r="B28" s="71"/>
    </row>
    <row r="29" spans="1:13" ht="14.25">
      <c r="A29" s="71"/>
      <c r="B29" s="71"/>
      <c r="C29" s="71"/>
    </row>
    <row r="30" spans="1:13" ht="14.25">
      <c r="B30" s="71"/>
      <c r="C30" s="72"/>
    </row>
    <row r="31" spans="1:13" ht="14.25">
      <c r="B31" s="71"/>
      <c r="C31" s="72"/>
    </row>
    <row r="32" spans="1:13" ht="14.25">
      <c r="C32" s="72"/>
    </row>
    <row r="33" spans="3:3" ht="14.25">
      <c r="C33" s="72"/>
    </row>
    <row r="34" spans="3:3" ht="14.25">
      <c r="C34" s="72"/>
    </row>
    <row r="35" spans="3:3" ht="14.25">
      <c r="C35" s="72"/>
    </row>
    <row r="36" spans="3:3" ht="14.25">
      <c r="C36" s="72"/>
    </row>
    <row r="37" spans="3:3" ht="14.25">
      <c r="C37" s="72"/>
    </row>
    <row r="38" spans="3:3" ht="14.25">
      <c r="C38" s="72"/>
    </row>
    <row r="39" spans="3:3" ht="14.25">
      <c r="C39" s="72"/>
    </row>
    <row r="40" spans="3:3" ht="14.25">
      <c r="C40" s="72"/>
    </row>
    <row r="41" spans="3:3" ht="14.25">
      <c r="C41" s="72"/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3"/>
  <pageMargins left="0.39370078740157483" right="0.39370078740157483" top="1.1811023622047245" bottom="0.39370078740157483" header="0.19685039370078741" footer="0.19685039370078741"/>
  <pageSetup paperSize="9" scale="80" firstPageNumber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EF96-C842-42F3-B0DB-C582A80913BE}">
  <sheetPr>
    <pageSetUpPr fitToPage="1"/>
  </sheetPr>
  <dimension ref="A1:K22"/>
  <sheetViews>
    <sheetView view="pageBreakPreview" zoomScaleNormal="100" zoomScaleSheetLayoutView="100" zoomScalePageLayoutView="60" workbookViewId="0">
      <selection activeCell="G20" sqref="G20"/>
    </sheetView>
  </sheetViews>
  <sheetFormatPr defaultRowHeight="13.5"/>
  <cols>
    <col min="1" max="1" width="24" style="2" customWidth="1"/>
    <col min="2" max="10" width="15.125" style="2" customWidth="1"/>
    <col min="11" max="11" width="9.5" style="2" bestFit="1" customWidth="1"/>
  </cols>
  <sheetData>
    <row r="1" spans="1:10" ht="23.25">
      <c r="A1" s="1" t="s">
        <v>98</v>
      </c>
      <c r="B1"/>
      <c r="C1"/>
      <c r="D1"/>
      <c r="E1"/>
      <c r="F1"/>
      <c r="G1"/>
      <c r="H1"/>
      <c r="I1"/>
      <c r="J1"/>
    </row>
    <row r="2" spans="1:10" ht="14.25">
      <c r="A2" s="10" t="s">
        <v>25</v>
      </c>
      <c r="B2"/>
      <c r="C2"/>
      <c r="D2"/>
      <c r="E2"/>
      <c r="F2"/>
      <c r="G2"/>
      <c r="H2"/>
      <c r="I2"/>
      <c r="J2"/>
    </row>
    <row r="3" spans="1:10">
      <c r="A3" s="70" t="s">
        <v>239</v>
      </c>
      <c r="B3"/>
      <c r="C3"/>
      <c r="D3"/>
      <c r="E3"/>
      <c r="F3"/>
      <c r="G3"/>
      <c r="H3"/>
      <c r="I3"/>
      <c r="J3"/>
    </row>
    <row r="4" spans="1:10">
      <c r="A4"/>
      <c r="B4"/>
      <c r="C4"/>
      <c r="D4"/>
      <c r="E4"/>
      <c r="F4"/>
      <c r="G4"/>
      <c r="H4"/>
      <c r="I4" s="37" t="s">
        <v>268</v>
      </c>
      <c r="J4"/>
    </row>
    <row r="5" spans="1:10" ht="37.5" customHeight="1">
      <c r="A5" s="20" t="s">
        <v>79</v>
      </c>
      <c r="B5" s="24" t="s">
        <v>99</v>
      </c>
      <c r="C5" s="7" t="s">
        <v>100</v>
      </c>
      <c r="D5" s="7" t="s">
        <v>101</v>
      </c>
      <c r="E5" s="7" t="s">
        <v>102</v>
      </c>
      <c r="F5" s="7" t="s">
        <v>103</v>
      </c>
      <c r="G5" s="7" t="s">
        <v>104</v>
      </c>
      <c r="H5" s="24" t="s">
        <v>105</v>
      </c>
      <c r="I5" s="7" t="s">
        <v>106</v>
      </c>
      <c r="J5"/>
    </row>
    <row r="6" spans="1:10" ht="18" customHeight="1">
      <c r="A6" s="53">
        <f>SUM(B6:H6)</f>
        <v>3645647</v>
      </c>
      <c r="B6" s="8">
        <v>3283699</v>
      </c>
      <c r="C6" s="8">
        <v>343903</v>
      </c>
      <c r="D6" s="8">
        <v>9175</v>
      </c>
      <c r="E6" s="8">
        <v>8870</v>
      </c>
      <c r="F6" s="8"/>
      <c r="G6" s="8"/>
      <c r="H6" s="8"/>
      <c r="I6" s="8"/>
      <c r="J6"/>
    </row>
    <row r="7" spans="1:10">
      <c r="A7"/>
      <c r="B7"/>
      <c r="C7"/>
      <c r="D7"/>
      <c r="E7"/>
      <c r="F7"/>
      <c r="G7"/>
      <c r="H7"/>
      <c r="I7"/>
      <c r="J7"/>
    </row>
    <row r="8" spans="1:10">
      <c r="A8"/>
      <c r="B8"/>
      <c r="C8"/>
      <c r="D8"/>
      <c r="E8"/>
      <c r="F8"/>
      <c r="G8"/>
      <c r="H8"/>
      <c r="I8"/>
      <c r="J8"/>
    </row>
    <row r="9" spans="1:10" ht="23.25">
      <c r="A9" s="1" t="s">
        <v>107</v>
      </c>
      <c r="B9"/>
      <c r="C9"/>
      <c r="D9"/>
      <c r="E9"/>
      <c r="F9"/>
      <c r="G9"/>
      <c r="H9"/>
      <c r="I9"/>
      <c r="J9"/>
    </row>
    <row r="10" spans="1:10" ht="14.25">
      <c r="A10" s="10" t="s">
        <v>25</v>
      </c>
      <c r="B10"/>
      <c r="C10"/>
      <c r="D10"/>
      <c r="E10"/>
      <c r="F10"/>
      <c r="G10"/>
      <c r="H10"/>
      <c r="I10"/>
      <c r="J10"/>
    </row>
    <row r="11" spans="1:10">
      <c r="A11" s="70" t="s">
        <v>239</v>
      </c>
      <c r="B11"/>
      <c r="C11"/>
      <c r="D11"/>
      <c r="E11"/>
      <c r="F11"/>
      <c r="G11"/>
      <c r="H11"/>
      <c r="I11"/>
      <c r="J11"/>
    </row>
    <row r="12" spans="1:10">
      <c r="A12"/>
      <c r="B12"/>
      <c r="C12"/>
      <c r="D12"/>
      <c r="E12"/>
      <c r="F12"/>
      <c r="G12"/>
      <c r="H12" s="4"/>
      <c r="I12"/>
      <c r="J12" s="37" t="s">
        <v>268</v>
      </c>
    </row>
    <row r="13" spans="1:10" ht="37.5" customHeight="1">
      <c r="A13" s="20" t="s">
        <v>79</v>
      </c>
      <c r="B13" s="24" t="s">
        <v>257</v>
      </c>
      <c r="C13" s="78" t="s">
        <v>258</v>
      </c>
      <c r="D13" s="78" t="s">
        <v>259</v>
      </c>
      <c r="E13" s="78" t="s">
        <v>260</v>
      </c>
      <c r="F13" s="78" t="s">
        <v>261</v>
      </c>
      <c r="G13" s="78" t="s">
        <v>262</v>
      </c>
      <c r="H13" s="78" t="s">
        <v>263</v>
      </c>
      <c r="I13" s="78" t="s">
        <v>264</v>
      </c>
      <c r="J13" s="24" t="s">
        <v>265</v>
      </c>
    </row>
    <row r="14" spans="1:10" ht="18" customHeight="1">
      <c r="A14" s="53">
        <v>3645647</v>
      </c>
      <c r="B14" s="83">
        <v>24144</v>
      </c>
      <c r="C14" s="83">
        <v>28691</v>
      </c>
      <c r="D14" s="83">
        <v>71107</v>
      </c>
      <c r="E14" s="83">
        <v>109899</v>
      </c>
      <c r="F14" s="83">
        <v>136127</v>
      </c>
      <c r="G14" s="83">
        <v>1005560</v>
      </c>
      <c r="H14" s="83">
        <v>1287868</v>
      </c>
      <c r="I14" s="83">
        <v>982250</v>
      </c>
      <c r="J14" s="83">
        <v>0</v>
      </c>
    </row>
    <row r="15" spans="1:10">
      <c r="A15"/>
      <c r="B15"/>
      <c r="C15"/>
      <c r="D15"/>
      <c r="E15"/>
      <c r="F15"/>
      <c r="G15"/>
      <c r="I15"/>
      <c r="J15"/>
    </row>
    <row r="16" spans="1:10">
      <c r="A16"/>
      <c r="B16"/>
      <c r="C16"/>
      <c r="D16"/>
      <c r="E16"/>
      <c r="F16"/>
      <c r="G16"/>
      <c r="I16"/>
      <c r="J16"/>
    </row>
    <row r="17" spans="1:7" ht="23.25">
      <c r="A17" s="1" t="s">
        <v>108</v>
      </c>
      <c r="B17"/>
      <c r="C17"/>
      <c r="D17"/>
      <c r="E17"/>
      <c r="F17"/>
      <c r="G17"/>
    </row>
    <row r="18" spans="1:7" ht="14.25">
      <c r="A18" s="10" t="s">
        <v>25</v>
      </c>
      <c r="B18" s="4"/>
      <c r="C18"/>
      <c r="D18"/>
      <c r="E18"/>
      <c r="F18"/>
      <c r="G18"/>
    </row>
    <row r="19" spans="1:7">
      <c r="A19" s="70" t="s">
        <v>239</v>
      </c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 s="37" t="s">
        <v>268</v>
      </c>
    </row>
    <row r="21" spans="1:7" ht="37.5" customHeight="1">
      <c r="A21" s="89" t="s">
        <v>109</v>
      </c>
      <c r="B21" s="89"/>
      <c r="C21" s="86" t="s">
        <v>110</v>
      </c>
      <c r="D21" s="86"/>
      <c r="E21" s="86"/>
      <c r="F21" s="86"/>
      <c r="G21" s="86"/>
    </row>
    <row r="22" spans="1:7" ht="18" customHeight="1">
      <c r="A22" s="90" t="s">
        <v>178</v>
      </c>
      <c r="B22" s="90"/>
      <c r="C22" s="90" t="s">
        <v>178</v>
      </c>
      <c r="D22" s="90"/>
      <c r="E22" s="90"/>
      <c r="F22" s="90"/>
      <c r="G22" s="90"/>
    </row>
  </sheetData>
  <mergeCells count="4">
    <mergeCell ref="A21:B21"/>
    <mergeCell ref="C21:G21"/>
    <mergeCell ref="A22:B22"/>
    <mergeCell ref="C22:G22"/>
  </mergeCells>
  <phoneticPr fontId="3"/>
  <pageMargins left="0.39370078740157483" right="0.39370078740157483" top="1.1811023622047245" bottom="0.39370078740157483" header="0.19685039370078741" footer="0.19685039370078741"/>
  <pageSetup paperSize="9" scale="88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DEE7-5FAA-4AF0-9D89-08518CF9BEF6}">
  <dimension ref="A1:H11"/>
  <sheetViews>
    <sheetView view="pageBreakPreview" zoomScale="115" zoomScaleNormal="100" zoomScaleSheetLayoutView="115" zoomScalePageLayoutView="60" workbookViewId="0">
      <selection activeCell="F4" sqref="F4"/>
    </sheetView>
  </sheetViews>
  <sheetFormatPr defaultRowHeight="13.5"/>
  <cols>
    <col min="1" max="1" width="23.625" style="2" customWidth="1"/>
    <col min="2" max="6" width="15.125" style="2" customWidth="1"/>
    <col min="7" max="8" width="9" style="2"/>
  </cols>
  <sheetData>
    <row r="1" spans="1:6" ht="23.25">
      <c r="A1" s="1" t="s">
        <v>111</v>
      </c>
      <c r="B1"/>
      <c r="C1"/>
      <c r="D1"/>
      <c r="E1"/>
      <c r="F1"/>
    </row>
    <row r="2" spans="1:6" ht="14.25">
      <c r="A2" s="10" t="s">
        <v>25</v>
      </c>
      <c r="B2"/>
      <c r="C2"/>
      <c r="D2"/>
      <c r="E2"/>
      <c r="F2"/>
    </row>
    <row r="3" spans="1:6">
      <c r="A3" s="70" t="s">
        <v>239</v>
      </c>
      <c r="B3"/>
      <c r="C3"/>
      <c r="D3"/>
      <c r="E3"/>
      <c r="F3"/>
    </row>
    <row r="4" spans="1:6">
      <c r="A4"/>
      <c r="B4"/>
      <c r="C4" s="85"/>
      <c r="D4"/>
      <c r="E4"/>
      <c r="F4" s="37" t="s">
        <v>268</v>
      </c>
    </row>
    <row r="5" spans="1:6" ht="22.5" customHeight="1">
      <c r="A5" s="86" t="s">
        <v>112</v>
      </c>
      <c r="B5" s="86" t="s">
        <v>113</v>
      </c>
      <c r="C5" s="86" t="s">
        <v>114</v>
      </c>
      <c r="D5" s="86" t="s">
        <v>115</v>
      </c>
      <c r="E5" s="86"/>
      <c r="F5" s="86" t="s">
        <v>116</v>
      </c>
    </row>
    <row r="6" spans="1:6" ht="22.5" customHeight="1">
      <c r="A6" s="86"/>
      <c r="B6" s="86"/>
      <c r="C6" s="86"/>
      <c r="D6" s="5" t="s">
        <v>117</v>
      </c>
      <c r="E6" s="5" t="s">
        <v>44</v>
      </c>
      <c r="F6" s="86"/>
    </row>
    <row r="7" spans="1:6" ht="18" customHeight="1">
      <c r="A7" s="11" t="s">
        <v>118</v>
      </c>
      <c r="B7" s="8">
        <v>1314</v>
      </c>
      <c r="C7" s="8">
        <v>716</v>
      </c>
      <c r="D7" s="8">
        <v>631</v>
      </c>
      <c r="E7" s="8">
        <v>3</v>
      </c>
      <c r="F7" s="8">
        <v>1397</v>
      </c>
    </row>
    <row r="8" spans="1:6" ht="18" customHeight="1">
      <c r="A8" s="11" t="s">
        <v>119</v>
      </c>
      <c r="B8" s="8">
        <v>243</v>
      </c>
      <c r="C8" s="8">
        <v>319</v>
      </c>
      <c r="D8" s="8"/>
      <c r="E8" s="8">
        <v>243</v>
      </c>
      <c r="F8" s="8">
        <v>319</v>
      </c>
    </row>
    <row r="9" spans="1:6" ht="18" customHeight="1">
      <c r="A9" s="11" t="s">
        <v>120</v>
      </c>
      <c r="B9" s="8">
        <v>480085</v>
      </c>
      <c r="C9" s="8"/>
      <c r="D9" s="8"/>
      <c r="E9" s="8">
        <v>266453</v>
      </c>
      <c r="F9" s="8">
        <v>213632</v>
      </c>
    </row>
    <row r="10" spans="1:6" ht="18" customHeight="1">
      <c r="A10" s="11" t="s">
        <v>121</v>
      </c>
      <c r="B10" s="8">
        <v>51893</v>
      </c>
      <c r="C10" s="8">
        <v>56313</v>
      </c>
      <c r="D10" s="8">
        <v>51893</v>
      </c>
      <c r="E10" s="8"/>
      <c r="F10" s="8">
        <v>56313</v>
      </c>
    </row>
    <row r="11" spans="1:6" ht="18" customHeight="1">
      <c r="A11" s="9" t="s">
        <v>9</v>
      </c>
      <c r="B11" s="8">
        <v>533536</v>
      </c>
      <c r="C11" s="8">
        <v>57348</v>
      </c>
      <c r="D11" s="8">
        <v>52524</v>
      </c>
      <c r="E11" s="8">
        <v>266699</v>
      </c>
      <c r="F11" s="8">
        <v>271660</v>
      </c>
    </row>
  </sheetData>
  <mergeCells count="5">
    <mergeCell ref="A5:A6"/>
    <mergeCell ref="B5:B6"/>
    <mergeCell ref="C5:C6"/>
    <mergeCell ref="D5:E5"/>
    <mergeCell ref="F5:F6"/>
  </mergeCells>
  <phoneticPr fontId="3"/>
  <pageMargins left="0.39370078740157483" right="0.39370078740157483" top="1.1811023622047245" bottom="0.39370078740157483" header="0.19685039370078741" footer="0.19685039370078741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E663-E57B-4B28-8A3A-D6F4FC9839BA}">
  <sheetPr>
    <pageSetUpPr fitToPage="1"/>
  </sheetPr>
  <dimension ref="A1:G39"/>
  <sheetViews>
    <sheetView view="pageBreakPreview" zoomScale="115" zoomScaleNormal="115" zoomScaleSheetLayoutView="115" zoomScalePageLayoutView="60" workbookViewId="0">
      <selection activeCell="E4" sqref="E4"/>
    </sheetView>
  </sheetViews>
  <sheetFormatPr defaultColWidth="9" defaultRowHeight="13.5"/>
  <cols>
    <col min="1" max="2" width="27.625" style="27" customWidth="1"/>
    <col min="3" max="5" width="15.125" style="27" customWidth="1"/>
    <col min="6" max="7" width="9" style="27"/>
    <col min="8" max="16384" width="9" style="26"/>
  </cols>
  <sheetData>
    <row r="1" spans="1:5" ht="21">
      <c r="A1" s="25" t="s">
        <v>122</v>
      </c>
      <c r="B1" s="26"/>
      <c r="C1" s="26"/>
      <c r="D1" s="26"/>
      <c r="E1" s="26"/>
    </row>
    <row r="2" spans="1:5">
      <c r="A2" s="26" t="s">
        <v>25</v>
      </c>
      <c r="B2" s="26"/>
      <c r="C2" s="26"/>
      <c r="D2" s="26"/>
      <c r="E2" s="26"/>
    </row>
    <row r="3" spans="1:5">
      <c r="A3" s="26" t="s">
        <v>239</v>
      </c>
      <c r="B3" s="26"/>
      <c r="C3" s="26"/>
      <c r="D3" s="26"/>
      <c r="E3" s="26"/>
    </row>
    <row r="4" spans="1:5">
      <c r="A4" s="26"/>
      <c r="B4" s="26"/>
      <c r="C4" s="26"/>
      <c r="D4" s="26"/>
      <c r="E4" s="37" t="s">
        <v>268</v>
      </c>
    </row>
    <row r="5" spans="1:5" ht="22.5" customHeight="1">
      <c r="A5" s="28" t="s">
        <v>112</v>
      </c>
      <c r="B5" s="28" t="s">
        <v>123</v>
      </c>
      <c r="C5" s="28" t="s">
        <v>124</v>
      </c>
      <c r="D5" s="28" t="s">
        <v>125</v>
      </c>
      <c r="E5" s="28" t="s">
        <v>126</v>
      </c>
    </row>
    <row r="6" spans="1:5" ht="18" customHeight="1">
      <c r="A6" s="91" t="s">
        <v>127</v>
      </c>
      <c r="B6" s="55" t="s">
        <v>194</v>
      </c>
      <c r="C6" s="55" t="s">
        <v>195</v>
      </c>
      <c r="D6" s="74">
        <v>214307</v>
      </c>
      <c r="E6" s="75" t="s">
        <v>196</v>
      </c>
    </row>
    <row r="7" spans="1:5" ht="18" customHeight="1">
      <c r="A7" s="91"/>
      <c r="B7" s="55" t="s">
        <v>197</v>
      </c>
      <c r="C7" s="55" t="s">
        <v>195</v>
      </c>
      <c r="D7" s="74">
        <v>8142</v>
      </c>
      <c r="E7" s="75" t="s">
        <v>198</v>
      </c>
    </row>
    <row r="8" spans="1:5" ht="18" customHeight="1">
      <c r="A8" s="91"/>
      <c r="B8" s="55" t="s">
        <v>199</v>
      </c>
      <c r="C8" s="55" t="s">
        <v>200</v>
      </c>
      <c r="D8" s="74">
        <v>34335</v>
      </c>
      <c r="E8" s="75" t="s">
        <v>201</v>
      </c>
    </row>
    <row r="9" spans="1:5" ht="18" customHeight="1">
      <c r="A9" s="91"/>
      <c r="B9" s="55" t="s">
        <v>240</v>
      </c>
      <c r="C9" s="55" t="s">
        <v>241</v>
      </c>
      <c r="D9" s="74">
        <v>6969</v>
      </c>
      <c r="E9" s="75"/>
    </row>
    <row r="10" spans="1:5" ht="18" customHeight="1">
      <c r="A10" s="91"/>
      <c r="B10" s="55" t="s">
        <v>242</v>
      </c>
      <c r="C10" s="55" t="s">
        <v>220</v>
      </c>
      <c r="D10" s="74">
        <v>4390</v>
      </c>
      <c r="E10" s="75" t="s">
        <v>243</v>
      </c>
    </row>
    <row r="11" spans="1:5" ht="18" customHeight="1">
      <c r="A11" s="91"/>
      <c r="B11" s="55" t="s">
        <v>202</v>
      </c>
      <c r="C11" s="55" t="s">
        <v>203</v>
      </c>
      <c r="D11" s="74">
        <v>3872</v>
      </c>
      <c r="E11" s="75" t="s">
        <v>204</v>
      </c>
    </row>
    <row r="12" spans="1:5" ht="18" customHeight="1">
      <c r="A12" s="91"/>
      <c r="B12" s="55" t="s">
        <v>44</v>
      </c>
      <c r="C12" s="56"/>
      <c r="D12" s="74">
        <v>30706</v>
      </c>
      <c r="E12" s="77"/>
    </row>
    <row r="13" spans="1:5" ht="18" customHeight="1">
      <c r="A13" s="91"/>
      <c r="B13" s="29" t="s">
        <v>128</v>
      </c>
      <c r="C13" s="57"/>
      <c r="D13" s="74">
        <v>302721</v>
      </c>
      <c r="E13" s="77"/>
    </row>
    <row r="14" spans="1:5" ht="18" customHeight="1">
      <c r="A14" s="92" t="s">
        <v>129</v>
      </c>
      <c r="B14" s="55" t="s">
        <v>205</v>
      </c>
      <c r="C14" s="55" t="s">
        <v>206</v>
      </c>
      <c r="D14" s="74">
        <v>38435</v>
      </c>
      <c r="E14" s="75" t="s">
        <v>207</v>
      </c>
    </row>
    <row r="15" spans="1:5" ht="18" customHeight="1">
      <c r="A15" s="93"/>
      <c r="B15" s="55" t="s">
        <v>208</v>
      </c>
      <c r="C15" s="55" t="s">
        <v>209</v>
      </c>
      <c r="D15" s="74">
        <v>10040</v>
      </c>
      <c r="E15" s="75" t="s">
        <v>210</v>
      </c>
    </row>
    <row r="16" spans="1:5" ht="18" customHeight="1">
      <c r="A16" s="93"/>
      <c r="B16" s="55" t="s">
        <v>211</v>
      </c>
      <c r="C16" s="55" t="s">
        <v>212</v>
      </c>
      <c r="D16" s="74">
        <v>43259</v>
      </c>
      <c r="E16" s="75" t="s">
        <v>213</v>
      </c>
    </row>
    <row r="17" spans="1:5" ht="18" customHeight="1">
      <c r="A17" s="93"/>
      <c r="B17" s="55" t="s">
        <v>214</v>
      </c>
      <c r="C17" s="55" t="s">
        <v>215</v>
      </c>
      <c r="D17" s="74">
        <v>8333</v>
      </c>
      <c r="E17" s="75" t="s">
        <v>216</v>
      </c>
    </row>
    <row r="18" spans="1:5" ht="18" customHeight="1">
      <c r="A18" s="93"/>
      <c r="B18" s="55" t="s">
        <v>217</v>
      </c>
      <c r="C18" s="55" t="s">
        <v>218</v>
      </c>
      <c r="D18" s="74">
        <v>139448</v>
      </c>
      <c r="E18" s="75" t="s">
        <v>219</v>
      </c>
    </row>
    <row r="19" spans="1:5" ht="18" customHeight="1">
      <c r="A19" s="93"/>
      <c r="B19" s="55" t="s">
        <v>221</v>
      </c>
      <c r="C19" s="55" t="s">
        <v>220</v>
      </c>
      <c r="D19" s="74">
        <v>75550</v>
      </c>
      <c r="E19" s="75" t="s">
        <v>222</v>
      </c>
    </row>
    <row r="20" spans="1:5" ht="18" customHeight="1">
      <c r="A20" s="93"/>
      <c r="B20" s="55" t="s">
        <v>245</v>
      </c>
      <c r="C20" s="55" t="s">
        <v>220</v>
      </c>
      <c r="D20" s="74">
        <v>97070</v>
      </c>
      <c r="E20" s="75"/>
    </row>
    <row r="21" spans="1:5" ht="18" customHeight="1">
      <c r="A21" s="93"/>
      <c r="B21" s="55" t="s">
        <v>188</v>
      </c>
      <c r="C21" s="55" t="s">
        <v>223</v>
      </c>
      <c r="D21" s="74">
        <v>20420</v>
      </c>
      <c r="E21" s="75" t="s">
        <v>224</v>
      </c>
    </row>
    <row r="22" spans="1:5" ht="18" customHeight="1">
      <c r="A22" s="93"/>
      <c r="B22" s="55" t="s">
        <v>225</v>
      </c>
      <c r="C22" s="55" t="s">
        <v>226</v>
      </c>
      <c r="D22" s="74">
        <v>29404</v>
      </c>
      <c r="E22" s="75" t="s">
        <v>225</v>
      </c>
    </row>
    <row r="23" spans="1:5" ht="18" customHeight="1">
      <c r="A23" s="93"/>
      <c r="B23" s="55" t="s">
        <v>246</v>
      </c>
      <c r="C23" s="55" t="s">
        <v>227</v>
      </c>
      <c r="D23" s="74">
        <v>740</v>
      </c>
      <c r="E23" s="75" t="s">
        <v>244</v>
      </c>
    </row>
    <row r="24" spans="1:5" ht="18" customHeight="1">
      <c r="A24" s="93"/>
      <c r="B24" s="55" t="s">
        <v>247</v>
      </c>
      <c r="C24" s="55" t="s">
        <v>248</v>
      </c>
      <c r="D24" s="74">
        <v>48104</v>
      </c>
      <c r="E24" s="75" t="s">
        <v>249</v>
      </c>
    </row>
    <row r="25" spans="1:5" ht="18" customHeight="1">
      <c r="A25" s="93"/>
      <c r="B25" s="55" t="s">
        <v>250</v>
      </c>
      <c r="C25" s="55" t="s">
        <v>256</v>
      </c>
      <c r="D25" s="74">
        <v>20468</v>
      </c>
      <c r="E25" s="75" t="s">
        <v>250</v>
      </c>
    </row>
    <row r="26" spans="1:5" ht="18" customHeight="1">
      <c r="A26" s="93"/>
      <c r="B26" s="55" t="s">
        <v>251</v>
      </c>
      <c r="C26" s="55" t="s">
        <v>256</v>
      </c>
      <c r="D26" s="74">
        <v>15530</v>
      </c>
      <c r="E26" s="75" t="s">
        <v>251</v>
      </c>
    </row>
    <row r="27" spans="1:5" ht="18" customHeight="1">
      <c r="A27" s="93"/>
      <c r="B27" s="55" t="s">
        <v>252</v>
      </c>
      <c r="C27" s="55" t="s">
        <v>256</v>
      </c>
      <c r="D27" s="74">
        <v>11173</v>
      </c>
      <c r="E27" s="75" t="s">
        <v>252</v>
      </c>
    </row>
    <row r="28" spans="1:5" ht="18" customHeight="1">
      <c r="A28" s="93"/>
      <c r="B28" s="55" t="s">
        <v>253</v>
      </c>
      <c r="C28" s="55" t="s">
        <v>256</v>
      </c>
      <c r="D28" s="74">
        <v>4198</v>
      </c>
      <c r="E28" s="75" t="s">
        <v>253</v>
      </c>
    </row>
    <row r="29" spans="1:5" ht="18" customHeight="1">
      <c r="A29" s="93"/>
      <c r="B29" s="55" t="s">
        <v>254</v>
      </c>
      <c r="C29" s="55" t="s">
        <v>256</v>
      </c>
      <c r="D29" s="74">
        <v>4084</v>
      </c>
      <c r="E29" s="75" t="s">
        <v>254</v>
      </c>
    </row>
    <row r="30" spans="1:5" ht="18" customHeight="1">
      <c r="A30" s="93"/>
      <c r="B30" s="55" t="s">
        <v>255</v>
      </c>
      <c r="C30" s="55" t="s">
        <v>256</v>
      </c>
      <c r="D30" s="74">
        <v>1128</v>
      </c>
      <c r="E30" s="75" t="s">
        <v>255</v>
      </c>
    </row>
    <row r="31" spans="1:5" ht="18" customHeight="1">
      <c r="A31" s="93"/>
      <c r="B31" s="55" t="s">
        <v>228</v>
      </c>
      <c r="C31" s="55" t="s">
        <v>229</v>
      </c>
      <c r="D31" s="74">
        <v>254242</v>
      </c>
      <c r="E31" s="75" t="s">
        <v>228</v>
      </c>
    </row>
    <row r="32" spans="1:5" ht="18" customHeight="1">
      <c r="A32" s="93"/>
      <c r="B32" s="55" t="s">
        <v>230</v>
      </c>
      <c r="C32" s="55" t="s">
        <v>231</v>
      </c>
      <c r="D32" s="74">
        <v>235132</v>
      </c>
      <c r="E32" s="75" t="s">
        <v>230</v>
      </c>
    </row>
    <row r="33" spans="1:5" ht="18" customHeight="1">
      <c r="A33" s="93"/>
      <c r="B33" s="58" t="s">
        <v>232</v>
      </c>
      <c r="C33" s="58" t="s">
        <v>233</v>
      </c>
      <c r="D33" s="74">
        <v>21058</v>
      </c>
      <c r="E33" s="76" t="s">
        <v>232</v>
      </c>
    </row>
    <row r="34" spans="1:5" ht="18" customHeight="1">
      <c r="A34" s="93"/>
      <c r="B34" s="58" t="s">
        <v>44</v>
      </c>
      <c r="C34" s="29"/>
      <c r="D34" s="74">
        <v>152480</v>
      </c>
      <c r="E34" s="57"/>
    </row>
    <row r="35" spans="1:5" ht="18" customHeight="1">
      <c r="A35" s="94"/>
      <c r="B35" s="29" t="s">
        <v>128</v>
      </c>
      <c r="C35" s="57"/>
      <c r="D35" s="74">
        <f>D36-D13</f>
        <v>1230296</v>
      </c>
      <c r="E35" s="57"/>
    </row>
    <row r="36" spans="1:5" ht="18" customHeight="1">
      <c r="A36" s="29" t="s">
        <v>9</v>
      </c>
      <c r="B36" s="57"/>
      <c r="C36" s="57"/>
      <c r="D36" s="74">
        <v>1533017</v>
      </c>
      <c r="E36" s="57"/>
    </row>
    <row r="38" spans="1:5" ht="14.25">
      <c r="B38" s="30"/>
    </row>
    <row r="39" spans="1:5" ht="14.25">
      <c r="B39" s="30"/>
    </row>
  </sheetData>
  <mergeCells count="2">
    <mergeCell ref="A6:A13"/>
    <mergeCell ref="A14:A35"/>
  </mergeCells>
  <phoneticPr fontId="3"/>
  <pageMargins left="0.59055118110236227" right="0.39370078740157483" top="0.98425196850393704" bottom="0.39370078740157483" header="0.19685039370078741" footer="0.19685039370078741"/>
  <pageSetup paperSize="9" scale="84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8b7cc-82d8-430d-82d1-c9c4b2d3ecf6" xsi:nil="true"/>
    <lcf76f155ced4ddcb4097134ff3c332f xmlns="588bb7bd-f58e-464c-b679-a42ff46c1928">
      <Terms xmlns="http://schemas.microsoft.com/office/infopath/2007/PartnerControls"/>
    </lcf76f155ced4ddcb4097134ff3c332f>
    <_Flow_SignoffStatus xmlns="588bb7bd-f58e-464c-b679-a42ff46c19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DD01CA50A3AA4D98B2BFE85C4AC449" ma:contentTypeVersion="14" ma:contentTypeDescription="新しいドキュメントを作成します。" ma:contentTypeScope="" ma:versionID="75f735e319697fb26a4116add671b415">
  <xsd:schema xmlns:xsd="http://www.w3.org/2001/XMLSchema" xmlns:xs="http://www.w3.org/2001/XMLSchema" xmlns:p="http://schemas.microsoft.com/office/2006/metadata/properties" xmlns:ns2="588bb7bd-f58e-464c-b679-a42ff46c1928" xmlns:ns3="e388b7cc-82d8-430d-82d1-c9c4b2d3ecf6" targetNamespace="http://schemas.microsoft.com/office/2006/metadata/properties" ma:root="true" ma:fieldsID="39a1be7fe988767f21c01a6845527486" ns2:_="" ns3:_="">
    <xsd:import namespace="588bb7bd-f58e-464c-b679-a42ff46c1928"/>
    <xsd:import namespace="e388b7cc-82d8-430d-82d1-c9c4b2d3e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b7bd-f58e-464c-b679-a42ff46c1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a8d8caeb-68bb-43de-acbd-8e99ac7e2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8b7cc-82d8-430d-82d1-c9c4b2d3ec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b61012-c40c-4340-9dc5-137cbb77851f}" ma:internalName="TaxCatchAll" ma:showField="CatchAllData" ma:web="e388b7cc-82d8-430d-82d1-c9c4b2d3e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479B6-9A8A-4E59-81CC-C455A7A64BB1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e388b7cc-82d8-430d-82d1-c9c4b2d3ecf6"/>
    <ds:schemaRef ds:uri="http://purl.org/dc/terms/"/>
    <ds:schemaRef ds:uri="http://schemas.microsoft.com/office/2006/documentManagement/types"/>
    <ds:schemaRef ds:uri="588bb7bd-f58e-464c-b679-a42ff46c192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004F79-2AF7-46D6-94DE-388C1FC40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b7bd-f58e-464c-b679-a42ff46c1928"/>
    <ds:schemaRef ds:uri="e388b7cc-82d8-430d-82d1-c9c4b2d3e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37287A-FDAB-44B0-B9D7-FF596BE77B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有形固定資産の明細</vt:lpstr>
      <vt:lpstr>投資及び出資金の明細（一般会計等）</vt:lpstr>
      <vt:lpstr>基金の明細（一般会計等）</vt:lpstr>
      <vt:lpstr>貸付金の明細（一般会計等）</vt:lpstr>
      <vt:lpstr>長期延滞債権・未収金の明細（一般会計等）</vt:lpstr>
      <vt:lpstr>地方債等（借入先別）の明細（一般会計等）</vt:lpstr>
      <vt:lpstr>地方債等（利率別返済期間別等）の明細（一般会計等）</vt:lpstr>
      <vt:lpstr>引当金の明細（一般会計等）</vt:lpstr>
      <vt:lpstr>補助金等の明細（一般会計等）</vt:lpstr>
      <vt:lpstr>財源の明細（一般会計等）</vt:lpstr>
      <vt:lpstr>財源情報の明細（一般会計等）</vt:lpstr>
      <vt:lpstr>資金の明細（一般会計等）</vt:lpstr>
      <vt:lpstr>'財源の明細（一般会計等）'!Print_Area</vt:lpstr>
      <vt:lpstr>'地方債等（借入先別）の明細（一般会計等）'!Print_Area</vt:lpstr>
      <vt:lpstr>'地方債等（利率別返済期間別等）の明細（一般会計等）'!Print_Area</vt:lpstr>
      <vt:lpstr>'長期延滞債権・未収金の明細（一般会計等）'!Print_Area</vt:lpstr>
      <vt:lpstr>'投資及び出資金の明細（一般会計等）'!Print_Area</vt:lpstr>
      <vt:lpstr>有形固定資産の明細!Print_Titles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mirai003</dc:creator>
  <cp:lastModifiedBy>CL144</cp:lastModifiedBy>
  <cp:lastPrinted>2026-03-25T10:55:06Z</cp:lastPrinted>
  <dcterms:created xsi:type="dcterms:W3CDTF">2022-03-04T07:05:43Z</dcterms:created>
  <dcterms:modified xsi:type="dcterms:W3CDTF">2026-05-09T11:12:14Z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0x0101007CDD01CA50A3AA4D98B2BFE85C4AC449</vt:lpwstr>
  </property>
  <property fmtid="{D5CDD505-2E9C-101B-9397-08002B2CF9AE}" pid="3" name="Order">
    <vt:r8>269128200</vt:r8>
  </property>
  <property fmtid="{D5CDD505-2E9C-101B-9397-08002B2CF9AE}" pid="4" name="MediaServiceImageTags">
    <vt:lpwstr/>
  </property>
</Properties>
</file>