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me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v334459\文書管理\02財務\00庶務\00諸務\07公会計制度\★【重　要】★【地方公会計システム・財務書類作成】契約等\【重　要】　★　財 務 書 類　★\作業（各年度決算用）\R06年度決算（作業）\公表用データ\（１）令和6年度決算に係る統一的な基準による財務書類等（付属明細書・注記含む）\"/>
    </mc:Choice>
  </mc:AlternateContent>
  <xr:revisionPtr revIDLastSave="0" documentId="13_ncr:1_{2E9BED0E-9C1E-4DF9-A402-1E267C618E2E}" xr6:coauthVersionLast="47" xr6:coauthVersionMax="47" xr10:uidLastSave="{00000000-0000-0000-0000-000000000000}"/>
  <bookViews>
    <workbookView xWindow="-120" yWindow="-120" windowWidth="29040" windowHeight="15720" firstSheet="5" activeTab="5" xr2:uid="{00000000-000D-0000-FFFF-FFFF00000000}"/>
  </bookViews>
  <sheets>
    <sheet name="基金の明細（一般会計）" sheetId="2" state="hidden" r:id="rId1"/>
    <sheet name="地方債等（借入先別）の明細（一般会計）" sheetId="3" state="hidden" r:id="rId2"/>
    <sheet name="地方債等（利率別）の明細（一般会計）" sheetId="4" state="hidden" r:id="rId3"/>
    <sheet name="地方債等（返済期間別）の明細（一般会計）" sheetId="5" state="hidden" r:id="rId4"/>
    <sheet name="資金の明細" sheetId="6" state="hidden" r:id="rId5"/>
    <sheet name="有形固定資産の明細" sheetId="31" r:id="rId6"/>
    <sheet name="投資及び出資金の明細（全体会計）" sheetId="8" r:id="rId7"/>
    <sheet name="基金の明細（全体会計）" sheetId="10" r:id="rId8"/>
    <sheet name="貸付金の明細 (全体会計)" sheetId="12" r:id="rId9"/>
    <sheet name="長期延滞債権・未収金の明細（全体会計）" sheetId="14" r:id="rId10"/>
    <sheet name="地方債等（借入先別）の明細（全体会計）" sheetId="16" r:id="rId11"/>
    <sheet name="地方債等（利率別返済期間別等）の明細（全体会計）" sheetId="18" r:id="rId12"/>
    <sheet name="引当金の明細（全体会計）" sheetId="20" r:id="rId13"/>
    <sheet name="補助金等の明細 (全体会計)" sheetId="22" r:id="rId14"/>
    <sheet name="財源の明細 (全体会計)" sheetId="24" r:id="rId15"/>
    <sheet name="財源情報の明細（全体会計）" sheetId="32" r:id="rId16"/>
    <sheet name="資金の明細（全体会計）" sheetId="26" r:id="rId17"/>
    <sheet name="基金の明細（特別会計）" sheetId="27" state="hidden" r:id="rId18"/>
    <sheet name="地方債等（借入先別）の明細（特別会計）" sheetId="28" state="hidden" r:id="rId19"/>
    <sheet name="地方債等（返済期間別）の明細（特別会計）" sheetId="29" state="hidden" r:id="rId20"/>
    <sheet name="地方債等（利率別）の明細（特別会計）" sheetId="30" state="hidden" r:id="rId21"/>
  </sheets>
  <definedNames>
    <definedName name="_xlnm.Print_Area" localSheetId="14">'財源の明細 (全体会計)'!$A$1:$E$43</definedName>
    <definedName name="_xlnm.Print_Area" localSheetId="15">'財源情報の明細（全体会計）'!$A$1:$F$13</definedName>
    <definedName name="_xlnm.Print_Area" localSheetId="10">'地方債等（借入先別）の明細（全体会計）'!$A$1:$K$21</definedName>
    <definedName name="_xlnm.Print_Area" localSheetId="11">'地方債等（利率別返済期間別等）の明細（全体会計）'!$A$1:$J$22</definedName>
    <definedName name="_xlnm.Print_Area" localSheetId="9">'長期延滞債権・未収金の明細（全体会計）'!$A$1:$G$23</definedName>
    <definedName name="_xlnm.Print_Titles" localSheetId="5">有形固定資産の明細!$1:$5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2" i="32" l="1"/>
  <c r="B8" i="16" l="1"/>
  <c r="G14" i="8"/>
  <c r="E27" i="24" l="1"/>
  <c r="E24" i="24"/>
  <c r="E28" i="24" s="1"/>
  <c r="F22" i="14"/>
  <c r="B22" i="14"/>
  <c r="G8" i="14"/>
  <c r="G23" i="14" s="1"/>
  <c r="F8" i="14"/>
  <c r="C8" i="14"/>
  <c r="B8" i="14"/>
  <c r="F23" i="14" l="1"/>
  <c r="B23" i="14"/>
  <c r="C23" i="14"/>
  <c r="E30" i="8"/>
  <c r="E28" i="8"/>
  <c r="E26" i="8"/>
  <c r="E25" i="8"/>
  <c r="E24" i="8"/>
  <c r="E23" i="8"/>
  <c r="E22" i="8"/>
  <c r="E20" i="8"/>
  <c r="E18" i="8"/>
  <c r="E13" i="8"/>
  <c r="E12" i="8"/>
  <c r="G23" i="10" l="1"/>
  <c r="E23" i="10"/>
  <c r="D23" i="10"/>
  <c r="C23" i="10"/>
  <c r="B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G19" i="8"/>
  <c r="G20" i="8"/>
  <c r="H20" i="8" s="1"/>
  <c r="G21" i="8"/>
  <c r="G22" i="8"/>
  <c r="G23" i="8"/>
  <c r="H23" i="8" s="1"/>
  <c r="G24" i="8"/>
  <c r="G25" i="8"/>
  <c r="G26" i="8"/>
  <c r="G27" i="8"/>
  <c r="H27" i="8" s="1"/>
  <c r="G28" i="8"/>
  <c r="H28" i="8" s="1"/>
  <c r="G29" i="8"/>
  <c r="H29" i="8" s="1"/>
  <c r="G30" i="8"/>
  <c r="G31" i="8"/>
  <c r="K32" i="8"/>
  <c r="J32" i="8"/>
  <c r="I32" i="8"/>
  <c r="B32" i="8"/>
  <c r="H26" i="8"/>
  <c r="H22" i="8"/>
  <c r="H21" i="8"/>
  <c r="G18" i="8"/>
  <c r="H18" i="8"/>
  <c r="G13" i="8"/>
  <c r="H13" i="8"/>
  <c r="G12" i="8"/>
  <c r="D36" i="22"/>
  <c r="D38" i="22"/>
  <c r="G32" i="8" l="1"/>
  <c r="F23" i="10"/>
  <c r="H30" i="8"/>
  <c r="H19" i="8"/>
  <c r="H24" i="8"/>
  <c r="H25" i="8"/>
  <c r="A14" i="18"/>
  <c r="A6" i="18"/>
  <c r="K21" i="16"/>
  <c r="J21" i="16"/>
  <c r="I21" i="16"/>
  <c r="H21" i="16"/>
  <c r="F21" i="16"/>
  <c r="D21" i="16"/>
  <c r="B20" i="16"/>
  <c r="B19" i="16"/>
  <c r="B18" i="16"/>
  <c r="B17" i="16"/>
  <c r="B16" i="16"/>
  <c r="B15" i="16"/>
  <c r="B13" i="16"/>
  <c r="B12" i="16"/>
  <c r="B11" i="16"/>
  <c r="B10" i="16"/>
  <c r="B9" i="16"/>
  <c r="B21" i="16" l="1"/>
  <c r="H32" i="8"/>
  <c r="D12" i="32" l="1"/>
  <c r="E9" i="32"/>
  <c r="C12" i="32"/>
  <c r="B12" i="32"/>
  <c r="E36" i="24"/>
  <c r="E12" i="32" l="1"/>
  <c r="E41" i="24"/>
  <c r="A6" i="30"/>
  <c r="A6" i="29"/>
  <c r="K19" i="28"/>
  <c r="J19" i="28"/>
  <c r="I19" i="28"/>
  <c r="H19" i="28"/>
  <c r="G19" i="28"/>
  <c r="F19" i="28"/>
  <c r="E19" i="28"/>
  <c r="D19" i="28"/>
  <c r="C19" i="28"/>
  <c r="B18" i="28"/>
  <c r="M18" i="28" s="1"/>
  <c r="B17" i="28"/>
  <c r="M17" i="28" s="1"/>
  <c r="B16" i="28"/>
  <c r="M16" i="28" s="1"/>
  <c r="B15" i="28"/>
  <c r="M15" i="28" s="1"/>
  <c r="M14" i="28"/>
  <c r="B13" i="28"/>
  <c r="M13" i="28" s="1"/>
  <c r="B12" i="28"/>
  <c r="M12" i="28" s="1"/>
  <c r="B11" i="28"/>
  <c r="M11" i="28" s="1"/>
  <c r="B10" i="28"/>
  <c r="M10" i="28" s="1"/>
  <c r="B9" i="28"/>
  <c r="M9" i="28" s="1"/>
  <c r="B8" i="28"/>
  <c r="M8" i="28" s="1"/>
  <c r="M7" i="28"/>
  <c r="G10" i="27"/>
  <c r="E10" i="27"/>
  <c r="D10" i="27"/>
  <c r="C10" i="27"/>
  <c r="B10" i="27"/>
  <c r="F9" i="27"/>
  <c r="F8" i="27"/>
  <c r="F7" i="27"/>
  <c r="F6" i="27"/>
  <c r="A6" i="5"/>
  <c r="A6" i="4"/>
  <c r="K19" i="3"/>
  <c r="J19" i="3"/>
  <c r="I19" i="3"/>
  <c r="H19" i="3"/>
  <c r="G19" i="3"/>
  <c r="F19" i="3"/>
  <c r="E19" i="3"/>
  <c r="D19" i="3"/>
  <c r="C19" i="3"/>
  <c r="B18" i="3"/>
  <c r="M18" i="3" s="1"/>
  <c r="B17" i="3"/>
  <c r="M17" i="3" s="1"/>
  <c r="B16" i="3"/>
  <c r="M16" i="3" s="1"/>
  <c r="B15" i="3"/>
  <c r="M15" i="3" s="1"/>
  <c r="M14" i="3"/>
  <c r="B13" i="3"/>
  <c r="M13" i="3" s="1"/>
  <c r="B12" i="3"/>
  <c r="M12" i="3" s="1"/>
  <c r="B11" i="3"/>
  <c r="M11" i="3" s="1"/>
  <c r="B10" i="3"/>
  <c r="M10" i="3" s="1"/>
  <c r="B9" i="3"/>
  <c r="M9" i="3" s="1"/>
  <c r="B8" i="3"/>
  <c r="M7" i="3"/>
  <c r="G10" i="2"/>
  <c r="E10" i="2"/>
  <c r="D10" i="2"/>
  <c r="C10" i="2"/>
  <c r="B10" i="2"/>
  <c r="F9" i="2"/>
  <c r="F8" i="2"/>
  <c r="F7" i="2"/>
  <c r="F6" i="2"/>
  <c r="B19" i="3" l="1"/>
  <c r="F10" i="27"/>
  <c r="F10" i="2"/>
  <c r="B19" i="28"/>
  <c r="M8" i="3"/>
</calcChain>
</file>

<file path=xl/sharedStrings.xml><?xml version="1.0" encoding="utf-8"?>
<sst xmlns="http://schemas.openxmlformats.org/spreadsheetml/2006/main" count="607" uniqueCount="309">
  <si>
    <t>自治体名：〇〇市</t>
  </si>
  <si>
    <r>
      <rPr>
        <sz val="11"/>
        <color rgb="FF000000"/>
        <rFont val="DejaVu Sans"/>
        <family val="2"/>
      </rPr>
      <t>年度：平成</t>
    </r>
    <r>
      <rPr>
        <sz val="11"/>
        <color rgb="FF000000"/>
        <rFont val="ＭＳ Ｐゴシック"/>
        <family val="2"/>
      </rPr>
      <t>28</t>
    </r>
    <r>
      <rPr>
        <sz val="11"/>
        <color rgb="FF000000"/>
        <rFont val="DejaVu Sans"/>
        <family val="2"/>
      </rPr>
      <t>年度</t>
    </r>
  </si>
  <si>
    <t>市場価格のあるもの</t>
  </si>
  <si>
    <r>
      <rPr>
        <sz val="11"/>
        <color rgb="FF000000"/>
        <rFont val="ＭＳ Ｐゴシック"/>
        <family val="2"/>
      </rPr>
      <t>(</t>
    </r>
    <r>
      <rPr>
        <sz val="11"/>
        <color rgb="FF000000"/>
        <rFont val="DejaVu Sans"/>
        <family val="2"/>
      </rPr>
      <t>単位：　　</t>
    </r>
    <r>
      <rPr>
        <sz val="11"/>
        <color rgb="FF000000"/>
        <rFont val="ＭＳ Ｐゴシック"/>
        <family val="2"/>
      </rPr>
      <t>)</t>
    </r>
  </si>
  <si>
    <t>銘柄名</t>
  </si>
  <si>
    <r>
      <rPr>
        <sz val="9"/>
        <color rgb="FF000000"/>
        <rFont val="DejaVu Sans"/>
        <family val="2"/>
      </rPr>
      <t>株数・口数など</t>
    </r>
    <r>
      <rPr>
        <sz val="9"/>
        <color rgb="FF000000"/>
        <rFont val="ＭＳ Ｐゴシック"/>
        <family val="2"/>
      </rPr>
      <t>_x000D_
(A)</t>
    </r>
  </si>
  <si>
    <r>
      <rPr>
        <sz val="9"/>
        <color rgb="FF000000"/>
        <rFont val="DejaVu Sans"/>
        <family val="2"/>
      </rPr>
      <t>時価単価</t>
    </r>
    <r>
      <rPr>
        <sz val="9"/>
        <color rgb="FF000000"/>
        <rFont val="ＭＳ Ｐゴシック"/>
        <family val="2"/>
      </rPr>
      <t>_x000D_
(B)</t>
    </r>
  </si>
  <si>
    <r>
      <rPr>
        <sz val="9"/>
        <color rgb="FF000000"/>
        <rFont val="DejaVu Sans"/>
        <family val="2"/>
      </rPr>
      <t>貸借対照表計上額</t>
    </r>
    <r>
      <rPr>
        <sz val="9"/>
        <color rgb="FF000000"/>
        <rFont val="ＭＳ Ｐゴシック"/>
        <family val="2"/>
      </rPr>
      <t>_x000D_
(A) X (B)_x000D_
(C)</t>
    </r>
  </si>
  <si>
    <r>
      <rPr>
        <sz val="9"/>
        <color rgb="FF000000"/>
        <rFont val="DejaVu Sans"/>
        <family val="2"/>
      </rPr>
      <t>取得単価</t>
    </r>
    <r>
      <rPr>
        <sz val="9"/>
        <color rgb="FF000000"/>
        <rFont val="ＭＳ Ｐゴシック"/>
        <family val="2"/>
      </rPr>
      <t>_x000D_
(D)</t>
    </r>
  </si>
  <si>
    <r>
      <rPr>
        <sz val="9"/>
        <color rgb="FF000000"/>
        <rFont val="DejaVu Sans"/>
        <family val="2"/>
      </rPr>
      <t>取得原価</t>
    </r>
    <r>
      <rPr>
        <sz val="9"/>
        <color rgb="FF000000"/>
        <rFont val="ＭＳ Ｐゴシック"/>
        <family val="2"/>
      </rPr>
      <t>_x000D_
(A) X (D)_x000D_
(E)</t>
    </r>
  </si>
  <si>
    <r>
      <rPr>
        <sz val="9"/>
        <color rgb="FF000000"/>
        <rFont val="DejaVu Sans"/>
        <family val="2"/>
      </rPr>
      <t>評価差額</t>
    </r>
    <r>
      <rPr>
        <sz val="9"/>
        <color rgb="FF000000"/>
        <rFont val="ＭＳ Ｐゴシック"/>
        <family val="2"/>
      </rPr>
      <t>_x000D_
(C) - (E)_x000D_
(F)</t>
    </r>
  </si>
  <si>
    <r>
      <rPr>
        <sz val="9"/>
        <color rgb="FF000000"/>
        <rFont val="ＭＳ Ｐゴシック"/>
        <family val="2"/>
      </rPr>
      <t>(</t>
    </r>
    <r>
      <rPr>
        <sz val="9"/>
        <color rgb="FF000000"/>
        <rFont val="DejaVu Sans"/>
        <family val="2"/>
      </rPr>
      <t>参考</t>
    </r>
    <r>
      <rPr>
        <sz val="9"/>
        <color rgb="FF000000"/>
        <rFont val="ＭＳ Ｐゴシック"/>
        <family val="2"/>
      </rPr>
      <t>)</t>
    </r>
    <r>
      <rPr>
        <sz val="9"/>
        <color rgb="FF000000"/>
        <rFont val="DejaVu Sans"/>
        <family val="2"/>
      </rPr>
      <t>財産に関する</t>
    </r>
    <r>
      <rPr>
        <sz val="9"/>
        <color rgb="FF000000"/>
        <rFont val="ＭＳ Ｐゴシック"/>
        <family val="2"/>
      </rPr>
      <t xml:space="preserve">_x000D_
</t>
    </r>
    <r>
      <rPr>
        <sz val="9"/>
        <color rgb="FF000000"/>
        <rFont val="DejaVu Sans"/>
        <family val="2"/>
      </rPr>
      <t>調書記載額</t>
    </r>
  </si>
  <si>
    <t>合計</t>
  </si>
  <si>
    <t>市場価格のないもののうち連結対象団体に対するもの</t>
  </si>
  <si>
    <t>相手先名</t>
  </si>
  <si>
    <r>
      <rPr>
        <sz val="9"/>
        <color rgb="FF000000"/>
        <rFont val="DejaVu Sans"/>
        <family val="2"/>
      </rPr>
      <t>出資金額</t>
    </r>
    <r>
      <rPr>
        <sz val="9"/>
        <color rgb="FF000000"/>
        <rFont val="ＭＳ Ｐゴシック"/>
        <family val="2"/>
      </rPr>
      <t>_x000D_
(</t>
    </r>
    <r>
      <rPr>
        <sz val="9"/>
        <color rgb="FF000000"/>
        <rFont val="DejaVu Sans"/>
        <family val="2"/>
      </rPr>
      <t>貸借対照表計上額</t>
    </r>
    <r>
      <rPr>
        <sz val="9"/>
        <color rgb="FF000000"/>
        <rFont val="ＭＳ Ｐゴシック"/>
        <family val="2"/>
      </rPr>
      <t>)_x000D_
(A)</t>
    </r>
  </si>
  <si>
    <r>
      <rPr>
        <sz val="9"/>
        <color rgb="FF000000"/>
        <rFont val="DejaVu Sans"/>
        <family val="2"/>
      </rPr>
      <t>資産</t>
    </r>
    <r>
      <rPr>
        <sz val="9"/>
        <color rgb="FF000000"/>
        <rFont val="ＭＳ Ｐゴシック"/>
        <family val="2"/>
      </rPr>
      <t>_x000D_
(B)</t>
    </r>
  </si>
  <si>
    <r>
      <rPr>
        <sz val="9"/>
        <color rgb="FF000000"/>
        <rFont val="DejaVu Sans"/>
        <family val="2"/>
      </rPr>
      <t>負債</t>
    </r>
    <r>
      <rPr>
        <sz val="9"/>
        <color rgb="FF000000"/>
        <rFont val="ＭＳ Ｐゴシック"/>
        <family val="2"/>
      </rPr>
      <t>_x000D_
(C)</t>
    </r>
  </si>
  <si>
    <r>
      <rPr>
        <sz val="9"/>
        <color rgb="FF000000"/>
        <rFont val="DejaVu Sans"/>
        <family val="2"/>
      </rPr>
      <t>純資産額</t>
    </r>
    <r>
      <rPr>
        <sz val="9"/>
        <color rgb="FF000000"/>
        <rFont val="ＭＳ Ｐゴシック"/>
        <family val="2"/>
      </rPr>
      <t>_x000D_
(B) - (C)_x000D_
(D)</t>
    </r>
  </si>
  <si>
    <r>
      <rPr>
        <sz val="9"/>
        <color rgb="FF000000"/>
        <rFont val="DejaVu Sans"/>
        <family val="2"/>
      </rPr>
      <t>資本金</t>
    </r>
    <r>
      <rPr>
        <sz val="9"/>
        <color rgb="FF000000"/>
        <rFont val="ＭＳ Ｐゴシック"/>
        <family val="2"/>
      </rPr>
      <t>_x000D_
(E)</t>
    </r>
  </si>
  <si>
    <r>
      <rPr>
        <sz val="9"/>
        <color rgb="FF000000"/>
        <rFont val="DejaVu Sans"/>
        <family val="2"/>
      </rPr>
      <t>出資割合</t>
    </r>
    <r>
      <rPr>
        <sz val="9"/>
        <color rgb="FF000000"/>
        <rFont val="ＭＳ Ｐゴシック"/>
        <family val="2"/>
      </rPr>
      <t>(%)_x000D_
(A) / (E)_x000D_
(F)</t>
    </r>
  </si>
  <si>
    <r>
      <rPr>
        <sz val="9"/>
        <color rgb="FF000000"/>
        <rFont val="DejaVu Sans"/>
        <family val="2"/>
      </rPr>
      <t>実質価額</t>
    </r>
    <r>
      <rPr>
        <sz val="9"/>
        <color rgb="FF000000"/>
        <rFont val="ＭＳ Ｐゴシック"/>
        <family val="2"/>
      </rPr>
      <t>_x000D_
(D) X (F)_x000D_
(G)</t>
    </r>
  </si>
  <si>
    <r>
      <rPr>
        <sz val="9"/>
        <color rgb="FF000000"/>
        <rFont val="DejaVu Sans"/>
        <family val="2"/>
      </rPr>
      <t>投資損失引当金</t>
    </r>
    <r>
      <rPr>
        <sz val="9"/>
        <color rgb="FF000000"/>
        <rFont val="ＭＳ Ｐゴシック"/>
        <family val="2"/>
      </rPr>
      <t xml:space="preserve">_x000D_
</t>
    </r>
    <r>
      <rPr>
        <sz val="9"/>
        <color rgb="FF000000"/>
        <rFont val="DejaVu Sans"/>
        <family val="2"/>
      </rPr>
      <t>計上額</t>
    </r>
    <r>
      <rPr>
        <sz val="9"/>
        <color rgb="FF000000"/>
        <rFont val="ＭＳ Ｐゴシック"/>
        <family val="2"/>
      </rPr>
      <t>_x000D_
(H)</t>
    </r>
  </si>
  <si>
    <t>市場価格のないもののうち連結対象団体以外に対するもの</t>
  </si>
  <si>
    <r>
      <rPr>
        <sz val="9"/>
        <color rgb="FF000000"/>
        <rFont val="DejaVu Sans"/>
        <family val="2"/>
      </rPr>
      <t>出資金額</t>
    </r>
    <r>
      <rPr>
        <sz val="9"/>
        <color rgb="FF000000"/>
        <rFont val="ＭＳ Ｐゴシック"/>
        <family val="2"/>
      </rPr>
      <t>_x000D_
(A)</t>
    </r>
  </si>
  <si>
    <r>
      <rPr>
        <sz val="9"/>
        <color rgb="FF000000"/>
        <rFont val="DejaVu Sans"/>
        <family val="2"/>
      </rPr>
      <t>強制評価減</t>
    </r>
    <r>
      <rPr>
        <sz val="9"/>
        <color rgb="FF000000"/>
        <rFont val="ＭＳ Ｐゴシック"/>
        <family val="2"/>
      </rPr>
      <t>_x000D_
(H)</t>
    </r>
  </si>
  <si>
    <r>
      <rPr>
        <sz val="9"/>
        <color rgb="FF000000"/>
        <rFont val="DejaVu Sans"/>
        <family val="2"/>
      </rPr>
      <t>貸借対照表計上額</t>
    </r>
    <r>
      <rPr>
        <sz val="9"/>
        <color rgb="FF000000"/>
        <rFont val="ＭＳ Ｐゴシック"/>
        <family val="2"/>
      </rPr>
      <t>_x000D_
(A) - (H)_x000D_
(I)</t>
    </r>
  </si>
  <si>
    <t>基金の明細</t>
  </si>
  <si>
    <t>種類</t>
  </si>
  <si>
    <t>現金預金</t>
  </si>
  <si>
    <t>有価証券</t>
  </si>
  <si>
    <t>土地</t>
  </si>
  <si>
    <t>その他</t>
  </si>
  <si>
    <r>
      <rPr>
        <sz val="9"/>
        <color rgb="FF000000"/>
        <rFont val="DejaVu Sans"/>
        <family val="2"/>
      </rPr>
      <t>合計</t>
    </r>
    <r>
      <rPr>
        <sz val="9"/>
        <color rgb="FF000000"/>
        <rFont val="ＭＳ Ｐゴシック"/>
        <family val="2"/>
      </rPr>
      <t>_x000D_
(</t>
    </r>
    <r>
      <rPr>
        <sz val="9"/>
        <color rgb="FF000000"/>
        <rFont val="DejaVu Sans"/>
        <family val="2"/>
      </rPr>
      <t>貸借対照表計上額</t>
    </r>
    <r>
      <rPr>
        <sz val="9"/>
        <color rgb="FF000000"/>
        <rFont val="ＭＳ Ｐゴシック"/>
        <family val="2"/>
      </rPr>
      <t>)</t>
    </r>
  </si>
  <si>
    <t>地方債等（借入先別）の明細</t>
  </si>
  <si>
    <t>自治体名：○○市</t>
  </si>
  <si>
    <t>地方債等残高</t>
  </si>
  <si>
    <t>政府資金</t>
  </si>
  <si>
    <r>
      <rPr>
        <sz val="9"/>
        <color rgb="FF000000"/>
        <rFont val="DejaVu Sans"/>
        <family val="2"/>
      </rPr>
      <t>地方公共団体</t>
    </r>
    <r>
      <rPr>
        <sz val="9"/>
        <color rgb="FF000000"/>
        <rFont val="ＭＳ Ｐゴシック"/>
        <family val="2"/>
      </rPr>
      <t xml:space="preserve">_x000D_
</t>
    </r>
    <r>
      <rPr>
        <sz val="9"/>
        <color rgb="FF000000"/>
        <rFont val="DejaVu Sans"/>
        <family val="2"/>
      </rPr>
      <t>金融機構</t>
    </r>
  </si>
  <si>
    <t>市中銀行</t>
  </si>
  <si>
    <r>
      <rPr>
        <sz val="9"/>
        <color rgb="FF000000"/>
        <rFont val="DejaVu Sans"/>
        <family val="2"/>
      </rPr>
      <t>その他の</t>
    </r>
    <r>
      <rPr>
        <sz val="9"/>
        <color rgb="FF000000"/>
        <rFont val="ＭＳ Ｐゴシック"/>
        <family val="2"/>
      </rPr>
      <t xml:space="preserve">_x000D_
</t>
    </r>
    <r>
      <rPr>
        <sz val="9"/>
        <color rgb="FF000000"/>
        <rFont val="DejaVu Sans"/>
        <family val="2"/>
      </rPr>
      <t>金融機関</t>
    </r>
  </si>
  <si>
    <t>地方公募債</t>
  </si>
  <si>
    <r>
      <rPr>
        <sz val="9"/>
        <color rgb="FF000000"/>
        <rFont val="DejaVu Sans"/>
        <family val="2"/>
      </rPr>
      <t>うち</t>
    </r>
    <r>
      <rPr>
        <sz val="9"/>
        <color rgb="FF000000"/>
        <rFont val="ＭＳ Ｐゴシック"/>
        <family val="2"/>
      </rPr>
      <t>1</t>
    </r>
    <r>
      <rPr>
        <sz val="9"/>
        <color rgb="FF000000"/>
        <rFont val="DejaVu Sans"/>
        <family val="2"/>
      </rPr>
      <t>年内償還予定</t>
    </r>
  </si>
  <si>
    <t>うち共同発行債</t>
  </si>
  <si>
    <t>うち住民公募債</t>
  </si>
  <si>
    <t>チェック</t>
  </si>
  <si>
    <t>【通常分】</t>
  </si>
  <si>
    <t>　一般公共事業</t>
  </si>
  <si>
    <t>　公営住宅建設</t>
  </si>
  <si>
    <t>　災害復旧</t>
  </si>
  <si>
    <t>　教育・福祉施設</t>
  </si>
  <si>
    <t>　一般単独事業</t>
  </si>
  <si>
    <t>　その他</t>
  </si>
  <si>
    <t>【特別分】</t>
  </si>
  <si>
    <t>　臨時財政対策債</t>
  </si>
  <si>
    <t>　減税補てん債</t>
  </si>
  <si>
    <t>　退職手当債</t>
  </si>
  <si>
    <t>　合計</t>
  </si>
  <si>
    <t>地方債等（利率別）の明細</t>
  </si>
  <si>
    <r>
      <rPr>
        <sz val="9"/>
        <color rgb="FF000000"/>
        <rFont val="ＭＳ Ｐゴシック"/>
        <family val="2"/>
      </rPr>
      <t>1.5%</t>
    </r>
    <r>
      <rPr>
        <sz val="9"/>
        <color rgb="FF000000"/>
        <rFont val="DejaVu Sans"/>
        <family val="2"/>
      </rPr>
      <t>以下</t>
    </r>
  </si>
  <si>
    <r>
      <rPr>
        <sz val="9"/>
        <color rgb="FF000000"/>
        <rFont val="ＭＳ Ｐゴシック"/>
        <family val="2"/>
      </rPr>
      <t>1.5%</t>
    </r>
    <r>
      <rPr>
        <sz val="9"/>
        <color rgb="FF000000"/>
        <rFont val="DejaVu Sans"/>
        <family val="2"/>
      </rPr>
      <t>超</t>
    </r>
    <r>
      <rPr>
        <sz val="9"/>
        <color rgb="FF000000"/>
        <rFont val="ＭＳ Ｐゴシック"/>
        <family val="2"/>
      </rPr>
      <t>_x000D_
2.0%</t>
    </r>
    <r>
      <rPr>
        <sz val="9"/>
        <color rgb="FF000000"/>
        <rFont val="DejaVu Sans"/>
        <family val="2"/>
      </rPr>
      <t>以下</t>
    </r>
  </si>
  <si>
    <r>
      <rPr>
        <sz val="9"/>
        <color rgb="FF000000"/>
        <rFont val="ＭＳ Ｐゴシック"/>
        <family val="2"/>
      </rPr>
      <t>2.0%</t>
    </r>
    <r>
      <rPr>
        <sz val="9"/>
        <color rgb="FF000000"/>
        <rFont val="DejaVu Sans"/>
        <family val="2"/>
      </rPr>
      <t>超</t>
    </r>
    <r>
      <rPr>
        <sz val="9"/>
        <color rgb="FF000000"/>
        <rFont val="ＭＳ Ｐゴシック"/>
        <family val="2"/>
      </rPr>
      <t>_x000D_
2.5%</t>
    </r>
    <r>
      <rPr>
        <sz val="9"/>
        <color rgb="FF000000"/>
        <rFont val="DejaVu Sans"/>
        <family val="2"/>
      </rPr>
      <t>以下</t>
    </r>
  </si>
  <si>
    <r>
      <rPr>
        <sz val="9"/>
        <color rgb="FF000000"/>
        <rFont val="ＭＳ Ｐゴシック"/>
        <family val="2"/>
      </rPr>
      <t>2.5%</t>
    </r>
    <r>
      <rPr>
        <sz val="9"/>
        <color rgb="FF000000"/>
        <rFont val="DejaVu Sans"/>
        <family val="2"/>
      </rPr>
      <t>超</t>
    </r>
    <r>
      <rPr>
        <sz val="9"/>
        <color rgb="FF000000"/>
        <rFont val="ＭＳ Ｐゴシック"/>
        <family val="2"/>
      </rPr>
      <t>_x000D_
3.0%</t>
    </r>
    <r>
      <rPr>
        <sz val="9"/>
        <color rgb="FF000000"/>
        <rFont val="DejaVu Sans"/>
        <family val="2"/>
      </rPr>
      <t>以下</t>
    </r>
  </si>
  <si>
    <r>
      <rPr>
        <sz val="9"/>
        <color rgb="FF000000"/>
        <rFont val="ＭＳ Ｐゴシック"/>
        <family val="2"/>
      </rPr>
      <t>3.0%</t>
    </r>
    <r>
      <rPr>
        <sz val="9"/>
        <color rgb="FF000000"/>
        <rFont val="DejaVu Sans"/>
        <family val="2"/>
      </rPr>
      <t>超</t>
    </r>
    <r>
      <rPr>
        <sz val="9"/>
        <color rgb="FF000000"/>
        <rFont val="ＭＳ Ｐゴシック"/>
        <family val="2"/>
      </rPr>
      <t>_x000D_
3.5%</t>
    </r>
    <r>
      <rPr>
        <sz val="9"/>
        <color rgb="FF000000"/>
        <rFont val="DejaVu Sans"/>
        <family val="2"/>
      </rPr>
      <t>以下</t>
    </r>
  </si>
  <si>
    <r>
      <rPr>
        <sz val="9"/>
        <color rgb="FF000000"/>
        <rFont val="ＭＳ Ｐゴシック"/>
        <family val="2"/>
      </rPr>
      <t>3.5%</t>
    </r>
    <r>
      <rPr>
        <sz val="9"/>
        <color rgb="FF000000"/>
        <rFont val="DejaVu Sans"/>
        <family val="2"/>
      </rPr>
      <t>超</t>
    </r>
    <r>
      <rPr>
        <sz val="9"/>
        <color rgb="FF000000"/>
        <rFont val="ＭＳ Ｐゴシック"/>
        <family val="2"/>
      </rPr>
      <t>_x000D_
4.0%</t>
    </r>
    <r>
      <rPr>
        <sz val="9"/>
        <color rgb="FF000000"/>
        <rFont val="DejaVu Sans"/>
        <family val="2"/>
      </rPr>
      <t>以下</t>
    </r>
  </si>
  <si>
    <r>
      <rPr>
        <sz val="9"/>
        <color rgb="FF000000"/>
        <rFont val="ＭＳ Ｐゴシック"/>
        <family val="2"/>
      </rPr>
      <t>4.0%</t>
    </r>
    <r>
      <rPr>
        <sz val="9"/>
        <color rgb="FF000000"/>
        <rFont val="DejaVu Sans"/>
        <family val="2"/>
      </rPr>
      <t>超</t>
    </r>
  </si>
  <si>
    <r>
      <rPr>
        <sz val="9"/>
        <color rgb="FF000000"/>
        <rFont val="ＭＳ Ｐゴシック"/>
        <family val="2"/>
      </rPr>
      <t>(</t>
    </r>
    <r>
      <rPr>
        <sz val="9"/>
        <color rgb="FF000000"/>
        <rFont val="DejaVu Sans"/>
        <family val="2"/>
      </rPr>
      <t>参考</t>
    </r>
    <r>
      <rPr>
        <sz val="9"/>
        <color rgb="FF000000"/>
        <rFont val="ＭＳ Ｐゴシック"/>
        <family val="2"/>
      </rPr>
      <t xml:space="preserve">)_x000D_
</t>
    </r>
    <r>
      <rPr>
        <sz val="9"/>
        <color rgb="FF000000"/>
        <rFont val="DejaVu Sans"/>
        <family val="2"/>
      </rPr>
      <t>加重平均</t>
    </r>
    <r>
      <rPr>
        <sz val="9"/>
        <color rgb="FF000000"/>
        <rFont val="ＭＳ Ｐゴシック"/>
        <family val="2"/>
      </rPr>
      <t xml:space="preserve">_x000D_
</t>
    </r>
    <r>
      <rPr>
        <sz val="9"/>
        <color rgb="FF000000"/>
        <rFont val="DejaVu Sans"/>
        <family val="2"/>
      </rPr>
      <t>利率</t>
    </r>
  </si>
  <si>
    <t>地方債等（返済期間別）の明細</t>
  </si>
  <si>
    <r>
      <rPr>
        <sz val="9"/>
        <color rgb="FF000000"/>
        <rFont val="ＭＳ Ｐゴシック"/>
        <family val="2"/>
      </rPr>
      <t>1</t>
    </r>
    <r>
      <rPr>
        <sz val="9"/>
        <color rgb="FF000000"/>
        <rFont val="DejaVu Sans"/>
        <family val="2"/>
      </rPr>
      <t>年以内</t>
    </r>
  </si>
  <si>
    <r>
      <rPr>
        <sz val="9"/>
        <color rgb="FF000000"/>
        <rFont val="ＭＳ Ｐゴシック"/>
        <family val="2"/>
      </rPr>
      <t>1</t>
    </r>
    <r>
      <rPr>
        <sz val="9"/>
        <color rgb="FF000000"/>
        <rFont val="DejaVu Sans"/>
        <family val="2"/>
      </rPr>
      <t>年超</t>
    </r>
    <r>
      <rPr>
        <sz val="9"/>
        <color rgb="FF000000"/>
        <rFont val="ＭＳ Ｐゴシック"/>
        <family val="2"/>
      </rPr>
      <t>_x000D_
2</t>
    </r>
    <r>
      <rPr>
        <sz val="9"/>
        <color rgb="FF000000"/>
        <rFont val="DejaVu Sans"/>
        <family val="2"/>
      </rPr>
      <t>年以内</t>
    </r>
  </si>
  <si>
    <r>
      <rPr>
        <sz val="9"/>
        <color rgb="FF000000"/>
        <rFont val="ＭＳ Ｐゴシック"/>
        <family val="2"/>
      </rPr>
      <t>2</t>
    </r>
    <r>
      <rPr>
        <sz val="9"/>
        <color rgb="FF000000"/>
        <rFont val="DejaVu Sans"/>
        <family val="2"/>
      </rPr>
      <t>年超</t>
    </r>
    <r>
      <rPr>
        <sz val="9"/>
        <color rgb="FF000000"/>
        <rFont val="ＭＳ Ｐゴシック"/>
        <family val="2"/>
      </rPr>
      <t>_x000D_
3</t>
    </r>
    <r>
      <rPr>
        <sz val="9"/>
        <color rgb="FF000000"/>
        <rFont val="DejaVu Sans"/>
        <family val="2"/>
      </rPr>
      <t>年以内</t>
    </r>
  </si>
  <si>
    <r>
      <rPr>
        <sz val="9"/>
        <color rgb="FF000000"/>
        <rFont val="ＭＳ Ｐゴシック"/>
        <family val="2"/>
      </rPr>
      <t>3</t>
    </r>
    <r>
      <rPr>
        <sz val="9"/>
        <color rgb="FF000000"/>
        <rFont val="DejaVu Sans"/>
        <family val="2"/>
      </rPr>
      <t>年超</t>
    </r>
    <r>
      <rPr>
        <sz val="9"/>
        <color rgb="FF000000"/>
        <rFont val="ＭＳ Ｐゴシック"/>
        <family val="2"/>
      </rPr>
      <t>_x000D_
4</t>
    </r>
    <r>
      <rPr>
        <sz val="9"/>
        <color rgb="FF000000"/>
        <rFont val="DejaVu Sans"/>
        <family val="2"/>
      </rPr>
      <t>年以内</t>
    </r>
  </si>
  <si>
    <r>
      <rPr>
        <sz val="9"/>
        <color rgb="FF000000"/>
        <rFont val="ＭＳ Ｐゴシック"/>
        <family val="2"/>
      </rPr>
      <t>4</t>
    </r>
    <r>
      <rPr>
        <sz val="9"/>
        <color rgb="FF000000"/>
        <rFont val="DejaVu Sans"/>
        <family val="2"/>
      </rPr>
      <t>年超</t>
    </r>
    <r>
      <rPr>
        <sz val="9"/>
        <color rgb="FF000000"/>
        <rFont val="ＭＳ Ｐゴシック"/>
        <family val="2"/>
      </rPr>
      <t>_x000D_
5</t>
    </r>
    <r>
      <rPr>
        <sz val="9"/>
        <color rgb="FF000000"/>
        <rFont val="DejaVu Sans"/>
        <family val="2"/>
      </rPr>
      <t>年以内</t>
    </r>
  </si>
  <si>
    <r>
      <rPr>
        <sz val="9"/>
        <color rgb="FF000000"/>
        <rFont val="ＭＳ Ｐゴシック"/>
        <family val="2"/>
      </rPr>
      <t>5</t>
    </r>
    <r>
      <rPr>
        <sz val="9"/>
        <color rgb="FF000000"/>
        <rFont val="DejaVu Sans"/>
        <family val="2"/>
      </rPr>
      <t>年超</t>
    </r>
    <r>
      <rPr>
        <sz val="9"/>
        <color rgb="FF000000"/>
        <rFont val="ＭＳ Ｐゴシック"/>
        <family val="2"/>
      </rPr>
      <t>_x000D_
10</t>
    </r>
    <r>
      <rPr>
        <sz val="9"/>
        <color rgb="FF000000"/>
        <rFont val="DejaVu Sans"/>
        <family val="2"/>
      </rPr>
      <t>年以内</t>
    </r>
  </si>
  <si>
    <r>
      <rPr>
        <sz val="9"/>
        <color rgb="FF000000"/>
        <rFont val="ＭＳ Ｐゴシック"/>
        <family val="2"/>
      </rPr>
      <t>10</t>
    </r>
    <r>
      <rPr>
        <sz val="9"/>
        <color rgb="FF000000"/>
        <rFont val="DejaVu Sans"/>
        <family val="2"/>
      </rPr>
      <t>年超</t>
    </r>
    <r>
      <rPr>
        <sz val="9"/>
        <color rgb="FF000000"/>
        <rFont val="ＭＳ Ｐゴシック"/>
        <family val="2"/>
      </rPr>
      <t>_x000D_
15</t>
    </r>
    <r>
      <rPr>
        <sz val="9"/>
        <color rgb="FF000000"/>
        <rFont val="DejaVu Sans"/>
        <family val="2"/>
      </rPr>
      <t>年以内</t>
    </r>
  </si>
  <si>
    <r>
      <rPr>
        <sz val="9"/>
        <color rgb="FF000000"/>
        <rFont val="ＭＳ Ｐゴシック"/>
        <family val="2"/>
      </rPr>
      <t>15</t>
    </r>
    <r>
      <rPr>
        <sz val="9"/>
        <color rgb="FF000000"/>
        <rFont val="DejaVu Sans"/>
        <family val="2"/>
      </rPr>
      <t>年超</t>
    </r>
    <r>
      <rPr>
        <sz val="9"/>
        <color rgb="FF000000"/>
        <rFont val="ＭＳ Ｐゴシック"/>
        <family val="2"/>
      </rPr>
      <t>_x000D_
20</t>
    </r>
    <r>
      <rPr>
        <sz val="9"/>
        <color rgb="FF000000"/>
        <rFont val="DejaVu Sans"/>
        <family val="2"/>
      </rPr>
      <t>年以内</t>
    </r>
  </si>
  <si>
    <r>
      <rPr>
        <sz val="9"/>
        <color rgb="FF000000"/>
        <rFont val="ＭＳ Ｐゴシック"/>
        <family val="2"/>
      </rPr>
      <t>20</t>
    </r>
    <r>
      <rPr>
        <sz val="9"/>
        <color rgb="FF000000"/>
        <rFont val="DejaVu Sans"/>
        <family val="2"/>
      </rPr>
      <t>年超</t>
    </r>
  </si>
  <si>
    <t>資金の明細</t>
  </si>
  <si>
    <t>本年度末残高</t>
  </si>
  <si>
    <t>自治体名：里庄町</t>
  </si>
  <si>
    <t>科学振興仁科財団</t>
  </si>
  <si>
    <t>里庄町土地開発公社</t>
  </si>
  <si>
    <t>岡山県信用保証協会</t>
  </si>
  <si>
    <t>岡山県農業信用基金協会</t>
  </si>
  <si>
    <t>（一社）岡山県畜産協会</t>
  </si>
  <si>
    <t>（公財）岡山県郷土文化財団</t>
  </si>
  <si>
    <t>（公財）岡山県農林漁業担い手育成財団</t>
  </si>
  <si>
    <t>（公財）岡山県防犯協会</t>
  </si>
  <si>
    <t>（公財）岡山県健康づくり財団</t>
  </si>
  <si>
    <t>（公財）岡山県暴力追放運動推進センター</t>
  </si>
  <si>
    <t>（公財）岡山県林業振興基金</t>
  </si>
  <si>
    <t>（公財）岡山県動物愛護財団</t>
  </si>
  <si>
    <t>投資及び出資金の明細　（全体会計）</t>
  </si>
  <si>
    <t>地方公営企業等金融機構（地方公共団体金融機構）</t>
  </si>
  <si>
    <t>岡山県西南水道企業団</t>
  </si>
  <si>
    <t>財政調整基金（一般会計）</t>
  </si>
  <si>
    <t>減債基金</t>
  </si>
  <si>
    <t>いきいき里庄基金</t>
  </si>
  <si>
    <t>地域振興基金</t>
  </si>
  <si>
    <t>開発基金</t>
  </si>
  <si>
    <t>ふるさと保全基金</t>
  </si>
  <si>
    <t>文化振興基金</t>
  </si>
  <si>
    <t>スポーツ振興基金</t>
  </si>
  <si>
    <t>教育施設整備改修基金</t>
  </si>
  <si>
    <t>土地開発基金</t>
  </si>
  <si>
    <t>環境整美基金</t>
  </si>
  <si>
    <t>古山基金</t>
  </si>
  <si>
    <t>基金の明細　（全体会計）</t>
  </si>
  <si>
    <t>財政調整基金（国民健康保険特別会計）</t>
  </si>
  <si>
    <t>財政調整基金（介護老人保健施設特別会計）</t>
  </si>
  <si>
    <t>財政調整基金（介護保険特別会計）</t>
  </si>
  <si>
    <t>相手先名または種別</t>
  </si>
  <si>
    <t>長期貸付金</t>
  </si>
  <si>
    <t>短期貸付金</t>
  </si>
  <si>
    <r>
      <rPr>
        <sz val="9"/>
        <color rgb="FF000000"/>
        <rFont val="ＭＳ Ｐゴシック"/>
        <family val="2"/>
      </rPr>
      <t>(</t>
    </r>
    <r>
      <rPr>
        <sz val="9"/>
        <color rgb="FF000000"/>
        <rFont val="DejaVu Sans"/>
        <family val="2"/>
      </rPr>
      <t>参考</t>
    </r>
    <r>
      <rPr>
        <sz val="9"/>
        <color rgb="FF000000"/>
        <rFont val="ＭＳ Ｐゴシック"/>
        <family val="2"/>
      </rPr>
      <t xml:space="preserve">)_x000D_
</t>
    </r>
    <r>
      <rPr>
        <sz val="9"/>
        <color rgb="FF000000"/>
        <rFont val="DejaVu Sans"/>
        <family val="2"/>
      </rPr>
      <t>貸付金計</t>
    </r>
  </si>
  <si>
    <t>貸借対照表計上額</t>
  </si>
  <si>
    <r>
      <rPr>
        <sz val="9"/>
        <color rgb="FF000000"/>
        <rFont val="DejaVu Sans"/>
        <family val="2"/>
      </rPr>
      <t>徴収不能引当金</t>
    </r>
    <r>
      <rPr>
        <sz val="9"/>
        <color rgb="FF000000"/>
        <rFont val="ＭＳ Ｐゴシック"/>
        <family val="2"/>
      </rPr>
      <t xml:space="preserve">_x000D_
</t>
    </r>
    <r>
      <rPr>
        <sz val="9"/>
        <color rgb="FF000000"/>
        <rFont val="DejaVu Sans"/>
        <family val="2"/>
      </rPr>
      <t>計上額</t>
    </r>
  </si>
  <si>
    <t>貸付金の明細　（全体会計）</t>
  </si>
  <si>
    <t>徴収不能引当金計上額</t>
  </si>
  <si>
    <t>【貸付金】</t>
  </si>
  <si>
    <t>小計</t>
  </si>
  <si>
    <t>【未収金】</t>
  </si>
  <si>
    <t>長期延滞債権の明細　（全体会計）</t>
  </si>
  <si>
    <t>未収金の明細　（全体会計）</t>
  </si>
  <si>
    <t>地方債等（借入先別）の明細　（全体会計）</t>
  </si>
  <si>
    <t>特定の契約情報が付された地方債等の概要</t>
  </si>
  <si>
    <r>
      <rPr>
        <sz val="9"/>
        <color rgb="FF000000"/>
        <rFont val="DejaVu Sans"/>
        <family val="2"/>
      </rPr>
      <t>特定の契約条項が</t>
    </r>
    <r>
      <rPr>
        <sz val="9"/>
        <color rgb="FF000000"/>
        <rFont val="ＭＳ Ｐゴシック"/>
        <family val="2"/>
      </rPr>
      <t xml:space="preserve">_x000D_
</t>
    </r>
    <r>
      <rPr>
        <sz val="9"/>
        <color rgb="FF000000"/>
        <rFont val="DejaVu Sans"/>
        <family val="2"/>
      </rPr>
      <t>付された地方債等残高</t>
    </r>
  </si>
  <si>
    <t>契約条項の概要</t>
  </si>
  <si>
    <t>地方債等（利率別）の明細　（全体会計）</t>
  </si>
  <si>
    <t>地方債等（返済期間別）の明細　（全体会計）</t>
  </si>
  <si>
    <t>区分</t>
  </si>
  <si>
    <t>前年度末残高</t>
  </si>
  <si>
    <t>本年度増加額</t>
  </si>
  <si>
    <t>本年度減少額</t>
  </si>
  <si>
    <t>目的使用</t>
  </si>
  <si>
    <t>徴収不能引当金（固定）</t>
  </si>
  <si>
    <t>徴収不能引当金（流動）</t>
  </si>
  <si>
    <t>退職手当引当金</t>
  </si>
  <si>
    <t>引当金の明細　（全体会計）</t>
  </si>
  <si>
    <t>賞与等引当金</t>
  </si>
  <si>
    <t>名称</t>
  </si>
  <si>
    <t>相手先</t>
  </si>
  <si>
    <t>金額</t>
  </si>
  <si>
    <t>支出目的</t>
  </si>
  <si>
    <t>計</t>
  </si>
  <si>
    <t>その他の補助金等</t>
  </si>
  <si>
    <t>補助金等の明細　（全体会計）</t>
  </si>
  <si>
    <t>会計</t>
  </si>
  <si>
    <t>財源の内容</t>
  </si>
  <si>
    <t>一般会計</t>
  </si>
  <si>
    <t>税収等</t>
  </si>
  <si>
    <t>町税</t>
  </si>
  <si>
    <t>地方譲与税</t>
  </si>
  <si>
    <t>利子割交付金</t>
  </si>
  <si>
    <t>配当割交付金</t>
  </si>
  <si>
    <t>株式等譲渡所得割交付金</t>
  </si>
  <si>
    <t>地方消費税交付金</t>
  </si>
  <si>
    <t>地方特例交付金</t>
  </si>
  <si>
    <t>地方交付税</t>
  </si>
  <si>
    <t>交通安全対策特別交付金</t>
  </si>
  <si>
    <t>寄附金</t>
  </si>
  <si>
    <t>繰入金</t>
  </si>
  <si>
    <t>国県等補助金</t>
  </si>
  <si>
    <t>国庫支出金</t>
  </si>
  <si>
    <t>都道府県等支出金</t>
  </si>
  <si>
    <t>財源の明細　（全体会計）</t>
  </si>
  <si>
    <t>特別会計</t>
  </si>
  <si>
    <t>国民健康保険特別会計</t>
  </si>
  <si>
    <t>介護保険特別会計</t>
  </si>
  <si>
    <t>後期高齢者医療特別会計</t>
  </si>
  <si>
    <t>資金の明細　（全体会計）</t>
  </si>
  <si>
    <t>他団体への公共施設等整備補助金等_x000D_
(所有外資産分)</t>
  </si>
  <si>
    <t>自治体名：里庄町</t>
    <phoneticPr fontId="10"/>
  </si>
  <si>
    <t>前年度末残高_x000D_
(A)</t>
  </si>
  <si>
    <t>本年度増加額_x000D_
(B)</t>
  </si>
  <si>
    <t>本年度減少額_x000D_
(C)</t>
  </si>
  <si>
    <t>本年度末残高_x000D_
(A)+(B)-(C)_x000D_
(D)</t>
  </si>
  <si>
    <t>本年度末_x000D_
減価償却累計額_x000D_
(E)</t>
  </si>
  <si>
    <t>本年度減価償却額_x000D_
(F)</t>
  </si>
  <si>
    <t>差引本年度末残高_x000D_
(D)-(E)_x000D_
(G)</t>
  </si>
  <si>
    <t>事業用資産</t>
  </si>
  <si>
    <t>　土地</t>
  </si>
  <si>
    <t>　立木竹</t>
  </si>
  <si>
    <t>　建物</t>
  </si>
  <si>
    <t>　工作物</t>
  </si>
  <si>
    <t>　船舶</t>
  </si>
  <si>
    <t>　浮標等</t>
  </si>
  <si>
    <t>　航空機</t>
  </si>
  <si>
    <t>　建設仮勘定</t>
  </si>
  <si>
    <t>インフラ資産</t>
  </si>
  <si>
    <t>物品</t>
  </si>
  <si>
    <t>生活インフラ・_x000D_
国土保全</t>
  </si>
  <si>
    <t>教育</t>
  </si>
  <si>
    <t>福祉</t>
  </si>
  <si>
    <t>環境衛生</t>
  </si>
  <si>
    <t>産業振興</t>
  </si>
  <si>
    <t>消防</t>
  </si>
  <si>
    <t>総務</t>
  </si>
  <si>
    <t>-</t>
    <phoneticPr fontId="10"/>
  </si>
  <si>
    <t>住宅資金元利収入</t>
  </si>
  <si>
    <t>個人町民税</t>
  </si>
  <si>
    <t>法人町民税</t>
  </si>
  <si>
    <t>固定資産税</t>
  </si>
  <si>
    <t>軽自動車税</t>
  </si>
  <si>
    <t>住宅使用料</t>
  </si>
  <si>
    <t>児童措置費負担金（保育料）</t>
  </si>
  <si>
    <t>-</t>
    <phoneticPr fontId="10"/>
  </si>
  <si>
    <t>内訳</t>
  </si>
  <si>
    <t>地方債等</t>
  </si>
  <si>
    <t>純行政コスト</t>
  </si>
  <si>
    <t>有形固定資産等の増加</t>
  </si>
  <si>
    <t>貸付金・基金等の増加</t>
  </si>
  <si>
    <t>有形固定資産の明細　　（全体会計）</t>
    <rPh sb="12" eb="16">
      <t>ゼンタイカイケイ</t>
    </rPh>
    <phoneticPr fontId="10"/>
  </si>
  <si>
    <t>有形固定資産に係る行政目的別の明細　　（全体会計）</t>
    <rPh sb="20" eb="24">
      <t>ゼンタイカイケイ</t>
    </rPh>
    <phoneticPr fontId="10"/>
  </si>
  <si>
    <t>財源情報の明細　　（全体会計）</t>
    <rPh sb="10" eb="14">
      <t>ゼンタイカイケイ</t>
    </rPh>
    <phoneticPr fontId="10"/>
  </si>
  <si>
    <t>地方公共団体_x000D_
金融機構</t>
  </si>
  <si>
    <t>その他の_x000D_
金融機関</t>
  </si>
  <si>
    <t>うち1年内償還予定</t>
  </si>
  <si>
    <r>
      <rPr>
        <sz val="9"/>
        <color rgb="FF000000"/>
        <rFont val="ＭＳ Ｐゴシック"/>
        <family val="3"/>
        <charset val="128"/>
      </rPr>
      <t>資本的</t>
    </r>
    <r>
      <rPr>
        <sz val="9"/>
        <color rgb="FF000000"/>
        <rFont val="ＭＳ Ｐゴシック"/>
        <family val="2"/>
      </rPr>
      <t>_x000D_</t>
    </r>
    <r>
      <rPr>
        <sz val="9"/>
        <color rgb="FF000000"/>
        <rFont val="ＭＳ Ｐゴシック"/>
        <family val="3"/>
        <charset val="128"/>
      </rPr>
      <t>補助金</t>
    </r>
    <phoneticPr fontId="10"/>
  </si>
  <si>
    <r>
      <t>経常的</t>
    </r>
    <r>
      <rPr>
        <sz val="9"/>
        <color rgb="FF000000"/>
        <rFont val="ＭＳ Ｐゴシック"/>
        <family val="2"/>
      </rPr>
      <t>_x000D_</t>
    </r>
    <r>
      <rPr>
        <sz val="9"/>
        <color rgb="FF000000"/>
        <rFont val="ＭＳ Ｐゴシック"/>
        <family val="3"/>
        <charset val="128"/>
      </rPr>
      <t>補助金</t>
    </r>
    <phoneticPr fontId="10"/>
  </si>
  <si>
    <t>保育所法外援護費</t>
  </si>
  <si>
    <t>　その他の有形固定資産</t>
  </si>
  <si>
    <t>　その他の公共用財産</t>
  </si>
  <si>
    <t>　公共用財産建設仮勘定</t>
  </si>
  <si>
    <t>介護老人保護施設特別会計</t>
    <rPh sb="2" eb="4">
      <t>ロウジン</t>
    </rPh>
    <rPh sb="4" eb="6">
      <t>ホゴ</t>
    </rPh>
    <rPh sb="6" eb="8">
      <t>シセツ</t>
    </rPh>
    <rPh sb="8" eb="12">
      <t>トクベツカイケイ</t>
    </rPh>
    <phoneticPr fontId="10"/>
  </si>
  <si>
    <t>公共下水道事業特別会計</t>
  </si>
  <si>
    <t>水道企業会計</t>
  </si>
  <si>
    <t>森林環境譲与税基金</t>
  </si>
  <si>
    <t>自動車取得税交付金</t>
  </si>
  <si>
    <t>分館</t>
    <rPh sb="0" eb="2">
      <t>ブンカン</t>
    </rPh>
    <phoneticPr fontId="14"/>
  </si>
  <si>
    <t>その他</t>
    <rPh sb="2" eb="3">
      <t>タ</t>
    </rPh>
    <phoneticPr fontId="3"/>
  </si>
  <si>
    <t>総合事務組合退職手当負担金</t>
    <rPh sb="0" eb="2">
      <t>ソウゴウ</t>
    </rPh>
    <rPh sb="2" eb="4">
      <t>ジム</t>
    </rPh>
    <rPh sb="4" eb="6">
      <t>クミアイ</t>
    </rPh>
    <rPh sb="6" eb="8">
      <t>タイショク</t>
    </rPh>
    <rPh sb="8" eb="10">
      <t>テアテ</t>
    </rPh>
    <rPh sb="10" eb="13">
      <t>フタンキン</t>
    </rPh>
    <phoneticPr fontId="14"/>
  </si>
  <si>
    <t>岡山県総合事務組合</t>
    <rPh sb="0" eb="3">
      <t>オカヤマケン</t>
    </rPh>
    <rPh sb="3" eb="5">
      <t>ソウゴウ</t>
    </rPh>
    <rPh sb="5" eb="7">
      <t>ジム</t>
    </rPh>
    <rPh sb="7" eb="9">
      <t>クミアイ</t>
    </rPh>
    <phoneticPr fontId="14"/>
  </si>
  <si>
    <t>まちづくり補助金</t>
    <rPh sb="5" eb="8">
      <t>ホジョキン</t>
    </rPh>
    <phoneticPr fontId="14"/>
  </si>
  <si>
    <t>社会福祉協議会補助金</t>
    <rPh sb="0" eb="2">
      <t>シャカイ</t>
    </rPh>
    <rPh sb="2" eb="4">
      <t>フクシ</t>
    </rPh>
    <rPh sb="4" eb="7">
      <t>キョウギカイ</t>
    </rPh>
    <rPh sb="7" eb="10">
      <t>ホジョキン</t>
    </rPh>
    <phoneticPr fontId="14"/>
  </si>
  <si>
    <t>里庄町社会福祉協議会</t>
    <rPh sb="0" eb="3">
      <t>サトショウチョウ</t>
    </rPh>
    <rPh sb="3" eb="5">
      <t>シャカイ</t>
    </rPh>
    <rPh sb="5" eb="7">
      <t>フクシ</t>
    </rPh>
    <rPh sb="7" eb="10">
      <t>キョウギカイ</t>
    </rPh>
    <phoneticPr fontId="14"/>
  </si>
  <si>
    <t>社会福祉協議会活動補助</t>
    <rPh sb="0" eb="2">
      <t>シャカイ</t>
    </rPh>
    <rPh sb="2" eb="4">
      <t>フクシ</t>
    </rPh>
    <rPh sb="4" eb="7">
      <t>キョウギカイ</t>
    </rPh>
    <rPh sb="7" eb="9">
      <t>カツドウ</t>
    </rPh>
    <rPh sb="9" eb="11">
      <t>ホジョ</t>
    </rPh>
    <phoneticPr fontId="14"/>
  </si>
  <si>
    <t>シルバー人材センター補助金</t>
    <rPh sb="4" eb="6">
      <t>ジンザイ</t>
    </rPh>
    <rPh sb="10" eb="13">
      <t>ホジョキン</t>
    </rPh>
    <phoneticPr fontId="14"/>
  </si>
  <si>
    <t>里庄町シルバー人材センター</t>
    <rPh sb="0" eb="3">
      <t>サトショウチョウ</t>
    </rPh>
    <rPh sb="7" eb="9">
      <t>ジンザイ</t>
    </rPh>
    <phoneticPr fontId="14"/>
  </si>
  <si>
    <t>シルバー人材センター活動補助</t>
    <rPh sb="4" eb="6">
      <t>ジンザイ</t>
    </rPh>
    <rPh sb="10" eb="12">
      <t>カツドウ</t>
    </rPh>
    <rPh sb="12" eb="14">
      <t>ホジョ</t>
    </rPh>
    <phoneticPr fontId="14"/>
  </si>
  <si>
    <t>後期高齢者医療療養給付費負担金</t>
    <rPh sb="0" eb="2">
      <t>コウキ</t>
    </rPh>
    <rPh sb="2" eb="5">
      <t>コウレイシャ</t>
    </rPh>
    <rPh sb="5" eb="7">
      <t>イリョウ</t>
    </rPh>
    <rPh sb="7" eb="9">
      <t>リョウヨウ</t>
    </rPh>
    <rPh sb="9" eb="11">
      <t>キュウフ</t>
    </rPh>
    <rPh sb="11" eb="12">
      <t>ヒ</t>
    </rPh>
    <rPh sb="12" eb="15">
      <t>フタンキン</t>
    </rPh>
    <phoneticPr fontId="14"/>
  </si>
  <si>
    <t>岡山県後期高齢者医療広域連合</t>
    <rPh sb="0" eb="3">
      <t>オカヤマケン</t>
    </rPh>
    <rPh sb="3" eb="5">
      <t>コウキ</t>
    </rPh>
    <rPh sb="5" eb="8">
      <t>コウレイシャ</t>
    </rPh>
    <rPh sb="8" eb="10">
      <t>イリョウ</t>
    </rPh>
    <rPh sb="10" eb="12">
      <t>コウイキ</t>
    </rPh>
    <rPh sb="12" eb="14">
      <t>レンゴウ</t>
    </rPh>
    <phoneticPr fontId="14"/>
  </si>
  <si>
    <t>医療給付費負担金</t>
    <rPh sb="0" eb="2">
      <t>イリョウ</t>
    </rPh>
    <rPh sb="2" eb="4">
      <t>キュウフ</t>
    </rPh>
    <rPh sb="4" eb="5">
      <t>ヒ</t>
    </rPh>
    <rPh sb="5" eb="8">
      <t>フタンキン</t>
    </rPh>
    <phoneticPr fontId="14"/>
  </si>
  <si>
    <t>対象となる町民</t>
    <rPh sb="0" eb="2">
      <t>タイショウ</t>
    </rPh>
    <rPh sb="5" eb="7">
      <t>チョウミン</t>
    </rPh>
    <phoneticPr fontId="15"/>
  </si>
  <si>
    <t>物価高騰対応重点支援臨時給付金</t>
    <rPh sb="0" eb="4">
      <t>ブッカコウトウ</t>
    </rPh>
    <rPh sb="4" eb="6">
      <t>タイオウ</t>
    </rPh>
    <rPh sb="6" eb="8">
      <t>ジュウテン</t>
    </rPh>
    <rPh sb="8" eb="10">
      <t>シエン</t>
    </rPh>
    <rPh sb="10" eb="15">
      <t>リンジキュウフキン</t>
    </rPh>
    <phoneticPr fontId="3"/>
  </si>
  <si>
    <t>住民税非課税世帯に対する臨時特別給付金</t>
  </si>
  <si>
    <t>かすみ保育園・里見保育園</t>
    <rPh sb="3" eb="6">
      <t>ホイクエン</t>
    </rPh>
    <rPh sb="7" eb="9">
      <t>サトミ</t>
    </rPh>
    <rPh sb="9" eb="12">
      <t>ホイクエン</t>
    </rPh>
    <phoneticPr fontId="14"/>
  </si>
  <si>
    <t>保育所法外援護費</t>
    <rPh sb="0" eb="2">
      <t>ホイク</t>
    </rPh>
    <rPh sb="2" eb="3">
      <t>ショ</t>
    </rPh>
    <rPh sb="3" eb="5">
      <t>ホウガイ</t>
    </rPh>
    <rPh sb="5" eb="7">
      <t>エンゴ</t>
    </rPh>
    <rPh sb="7" eb="8">
      <t>ヒ</t>
    </rPh>
    <phoneticPr fontId="14"/>
  </si>
  <si>
    <t>学童保育運営補助金</t>
    <rPh sb="0" eb="2">
      <t>ガクドウ</t>
    </rPh>
    <rPh sb="2" eb="4">
      <t>ホイク</t>
    </rPh>
    <rPh sb="4" eb="6">
      <t>ウンエイ</t>
    </rPh>
    <rPh sb="6" eb="9">
      <t>ホジョキン</t>
    </rPh>
    <phoneticPr fontId="14"/>
  </si>
  <si>
    <t>西小学童保育・東小学童保育</t>
    <rPh sb="0" eb="1">
      <t>ニシ</t>
    </rPh>
    <rPh sb="1" eb="2">
      <t>ショウ</t>
    </rPh>
    <rPh sb="2" eb="4">
      <t>ガクドウ</t>
    </rPh>
    <rPh sb="4" eb="6">
      <t>ホイク</t>
    </rPh>
    <rPh sb="7" eb="8">
      <t>ヒガシ</t>
    </rPh>
    <rPh sb="8" eb="9">
      <t>ショウ</t>
    </rPh>
    <rPh sb="9" eb="11">
      <t>ガクドウ</t>
    </rPh>
    <rPh sb="11" eb="13">
      <t>ホイク</t>
    </rPh>
    <phoneticPr fontId="14"/>
  </si>
  <si>
    <t>岡山県西部環境整備施設組合</t>
    <rPh sb="0" eb="3">
      <t>オカヤマケン</t>
    </rPh>
    <rPh sb="3" eb="5">
      <t>セイブ</t>
    </rPh>
    <rPh sb="5" eb="7">
      <t>カンキョウ</t>
    </rPh>
    <rPh sb="7" eb="9">
      <t>セイビ</t>
    </rPh>
    <rPh sb="9" eb="11">
      <t>シセツ</t>
    </rPh>
    <rPh sb="11" eb="13">
      <t>クミアイ</t>
    </rPh>
    <phoneticPr fontId="14"/>
  </si>
  <si>
    <t>公共下水道事業負担金</t>
    <rPh sb="0" eb="2">
      <t>コウキョウ</t>
    </rPh>
    <rPh sb="2" eb="5">
      <t>ゲスイドウ</t>
    </rPh>
    <rPh sb="5" eb="7">
      <t>ジギョウ</t>
    </rPh>
    <rPh sb="7" eb="10">
      <t>フタンキン</t>
    </rPh>
    <phoneticPr fontId="14"/>
  </si>
  <si>
    <t>里庄町公共下水道事業会計</t>
    <rPh sb="0" eb="3">
      <t>サトショウチョウ</t>
    </rPh>
    <rPh sb="3" eb="5">
      <t>コウキョウ</t>
    </rPh>
    <rPh sb="5" eb="8">
      <t>ゲスイドウ</t>
    </rPh>
    <rPh sb="8" eb="10">
      <t>ジギョウ</t>
    </rPh>
    <rPh sb="10" eb="12">
      <t>カイケイ</t>
    </rPh>
    <phoneticPr fontId="14"/>
  </si>
  <si>
    <t>笠岡地区消防組合負担金</t>
    <rPh sb="0" eb="2">
      <t>カサオカ</t>
    </rPh>
    <rPh sb="2" eb="4">
      <t>チク</t>
    </rPh>
    <rPh sb="4" eb="6">
      <t>ショウボウ</t>
    </rPh>
    <rPh sb="6" eb="8">
      <t>クミアイ</t>
    </rPh>
    <rPh sb="8" eb="11">
      <t>フタンキン</t>
    </rPh>
    <phoneticPr fontId="14"/>
  </si>
  <si>
    <t>笠岡地区消防組合</t>
    <rPh sb="0" eb="2">
      <t>カサオカ</t>
    </rPh>
    <rPh sb="2" eb="4">
      <t>チク</t>
    </rPh>
    <rPh sb="4" eb="6">
      <t>ショウボウ</t>
    </rPh>
    <rPh sb="6" eb="8">
      <t>クミアイ</t>
    </rPh>
    <phoneticPr fontId="14"/>
  </si>
  <si>
    <t>科学振興仁科財団補助金</t>
    <rPh sb="0" eb="2">
      <t>カガク</t>
    </rPh>
    <rPh sb="2" eb="4">
      <t>シンコウ</t>
    </rPh>
    <rPh sb="4" eb="6">
      <t>ニシナ</t>
    </rPh>
    <rPh sb="6" eb="8">
      <t>ザイダン</t>
    </rPh>
    <rPh sb="8" eb="11">
      <t>ホジョキン</t>
    </rPh>
    <phoneticPr fontId="14"/>
  </si>
  <si>
    <t>科学振興仁科財団</t>
    <rPh sb="0" eb="2">
      <t>カガク</t>
    </rPh>
    <rPh sb="2" eb="4">
      <t>シンコウ</t>
    </rPh>
    <rPh sb="4" eb="6">
      <t>ニシナ</t>
    </rPh>
    <rPh sb="6" eb="8">
      <t>ザイダン</t>
    </rPh>
    <phoneticPr fontId="14"/>
  </si>
  <si>
    <t>法人事業税交付金</t>
    <rPh sb="0" eb="2">
      <t>ホウジン</t>
    </rPh>
    <rPh sb="2" eb="5">
      <t>ジギョウゼイ</t>
    </rPh>
    <rPh sb="5" eb="8">
      <t>コウフキン</t>
    </rPh>
    <phoneticPr fontId="3"/>
  </si>
  <si>
    <t>自動車税環境性能割交付金</t>
    <rPh sb="3" eb="4">
      <t>ゼイ</t>
    </rPh>
    <rPh sb="4" eb="8">
      <t>カンキョウセイノウ</t>
    </rPh>
    <rPh sb="8" eb="9">
      <t>ワリ</t>
    </rPh>
    <rPh sb="9" eb="12">
      <t>コウフキン</t>
    </rPh>
    <phoneticPr fontId="3"/>
  </si>
  <si>
    <t>分担金及び負担金</t>
    <rPh sb="7" eb="8">
      <t>キン</t>
    </rPh>
    <phoneticPr fontId="3"/>
  </si>
  <si>
    <t>年度：令和6年度</t>
    <phoneticPr fontId="10"/>
  </si>
  <si>
    <t>岡山県西部衛生施設組合負担金焼却場建設分</t>
    <rPh sb="0" eb="3">
      <t>オカヤマケン</t>
    </rPh>
    <rPh sb="3" eb="5">
      <t>セイブ</t>
    </rPh>
    <rPh sb="5" eb="7">
      <t>エイセイ</t>
    </rPh>
    <rPh sb="7" eb="9">
      <t>シセツ</t>
    </rPh>
    <rPh sb="9" eb="11">
      <t>クミアイ</t>
    </rPh>
    <rPh sb="11" eb="14">
      <t>フタンキン</t>
    </rPh>
    <rPh sb="14" eb="17">
      <t>ショウキャクジョウ</t>
    </rPh>
    <rPh sb="17" eb="20">
      <t>ケンセツブン</t>
    </rPh>
    <phoneticPr fontId="3"/>
  </si>
  <si>
    <t>岡山県西部衛生施設組合</t>
    <rPh sb="0" eb="3">
      <t>オカヤマケン</t>
    </rPh>
    <rPh sb="3" eb="5">
      <t>セイブ</t>
    </rPh>
    <rPh sb="5" eb="7">
      <t>エイセイ</t>
    </rPh>
    <rPh sb="7" eb="9">
      <t>シセツ</t>
    </rPh>
    <rPh sb="9" eb="11">
      <t>クミアイ</t>
    </rPh>
    <phoneticPr fontId="3"/>
  </si>
  <si>
    <t>焼却場建設</t>
    <rPh sb="0" eb="3">
      <t>ショウキャクジョウ</t>
    </rPh>
    <rPh sb="3" eb="5">
      <t>ケンセツ</t>
    </rPh>
    <phoneticPr fontId="3"/>
  </si>
  <si>
    <t>岡山県西部衛生施設組合負担金熱利用施設建設分</t>
    <rPh sb="0" eb="3">
      <t>オカヤマケン</t>
    </rPh>
    <rPh sb="3" eb="5">
      <t>セイブ</t>
    </rPh>
    <rPh sb="5" eb="7">
      <t>エイセイ</t>
    </rPh>
    <rPh sb="7" eb="9">
      <t>シセツ</t>
    </rPh>
    <rPh sb="9" eb="11">
      <t>クミアイ</t>
    </rPh>
    <rPh sb="11" eb="14">
      <t>フタンキン</t>
    </rPh>
    <rPh sb="14" eb="19">
      <t>ネツリヨウシセツ</t>
    </rPh>
    <rPh sb="19" eb="22">
      <t>ケンセツブン</t>
    </rPh>
    <phoneticPr fontId="3"/>
  </si>
  <si>
    <t>熱利用施設建設</t>
    <rPh sb="0" eb="5">
      <t>ネツリヨウシセツ</t>
    </rPh>
    <rPh sb="5" eb="7">
      <t>ケンセツ</t>
    </rPh>
    <phoneticPr fontId="3"/>
  </si>
  <si>
    <t>建設事業費市町村負担金</t>
    <rPh sb="0" eb="2">
      <t>ケンセツ</t>
    </rPh>
    <rPh sb="2" eb="5">
      <t>ジギョウヒ</t>
    </rPh>
    <rPh sb="5" eb="8">
      <t>シチョウソン</t>
    </rPh>
    <rPh sb="8" eb="11">
      <t>フタンキン</t>
    </rPh>
    <phoneticPr fontId="3"/>
  </si>
  <si>
    <t>岡山県</t>
    <rPh sb="0" eb="3">
      <t>オカヤマケン</t>
    </rPh>
    <phoneticPr fontId="3"/>
  </si>
  <si>
    <t>県道整備</t>
    <rPh sb="0" eb="2">
      <t>ケンドウ</t>
    </rPh>
    <rPh sb="2" eb="4">
      <t>セイビ</t>
    </rPh>
    <phoneticPr fontId="3"/>
  </si>
  <si>
    <t>岡山県西部環境整備施設組合建設費負担金</t>
  </si>
  <si>
    <t>岡山県西部環境整備施設組合</t>
    <rPh sb="0" eb="5">
      <t>オカヤマケンセイブ</t>
    </rPh>
    <rPh sb="5" eb="7">
      <t>カンキョウ</t>
    </rPh>
    <rPh sb="7" eb="9">
      <t>セイビ</t>
    </rPh>
    <rPh sb="9" eb="11">
      <t>シセツ</t>
    </rPh>
    <rPh sb="11" eb="13">
      <t>クミアイ</t>
    </rPh>
    <phoneticPr fontId="3"/>
  </si>
  <si>
    <t>合併処理浄化槽設置整備補助金</t>
  </si>
  <si>
    <t>合併処理浄化槽設置</t>
  </si>
  <si>
    <t>公会堂整備事業費補助金</t>
    <rPh sb="0" eb="3">
      <t>コウカイドウ</t>
    </rPh>
    <rPh sb="3" eb="5">
      <t>セイビ</t>
    </rPh>
    <rPh sb="5" eb="8">
      <t>ジギョウヒ</t>
    </rPh>
    <rPh sb="8" eb="11">
      <t>ホジョキン</t>
    </rPh>
    <phoneticPr fontId="3"/>
  </si>
  <si>
    <t>分館</t>
    <rPh sb="0" eb="2">
      <t>ブンカン</t>
    </rPh>
    <phoneticPr fontId="3"/>
  </si>
  <si>
    <t>公会堂整備</t>
    <rPh sb="0" eb="3">
      <t>コウカイドウ</t>
    </rPh>
    <rPh sb="3" eb="5">
      <t>セイビ</t>
    </rPh>
    <phoneticPr fontId="3"/>
  </si>
  <si>
    <t>退職手当負担金</t>
    <rPh sb="0" eb="4">
      <t>タイショクテアテ</t>
    </rPh>
    <rPh sb="4" eb="7">
      <t>フタンキン</t>
    </rPh>
    <phoneticPr fontId="3"/>
  </si>
  <si>
    <t>分館活動に対する支援</t>
    <rPh sb="0" eb="2">
      <t>ブンカン</t>
    </rPh>
    <rPh sb="2" eb="4">
      <t>カツドウ</t>
    </rPh>
    <rPh sb="5" eb="6">
      <t>タイ</t>
    </rPh>
    <rPh sb="8" eb="10">
      <t>シエン</t>
    </rPh>
    <phoneticPr fontId="3"/>
  </si>
  <si>
    <t>定額減税補足給付金</t>
  </si>
  <si>
    <t>岡山県西部環境整備施設組合負担金　事務費負担金</t>
  </si>
  <si>
    <t>岡山県西部環境整備施設組合負担金</t>
    <rPh sb="0" eb="3">
      <t>オカヤマケン</t>
    </rPh>
    <rPh sb="3" eb="5">
      <t>セイブ</t>
    </rPh>
    <rPh sb="5" eb="7">
      <t>カンキョウ</t>
    </rPh>
    <rPh sb="7" eb="9">
      <t>セイビ</t>
    </rPh>
    <rPh sb="9" eb="11">
      <t>シセツ</t>
    </rPh>
    <rPh sb="11" eb="13">
      <t>クミアイ</t>
    </rPh>
    <rPh sb="13" eb="16">
      <t>フタンキン</t>
    </rPh>
    <phoneticPr fontId="14"/>
  </si>
  <si>
    <t>岡山県西部環境整備施設組合負担金　施設使用料</t>
  </si>
  <si>
    <t>岡山県西部環境整備施設組合</t>
  </si>
  <si>
    <t>岡山県西部環境整備施設組合　施設使用料</t>
    <rPh sb="14" eb="16">
      <t>シセツ</t>
    </rPh>
    <rPh sb="16" eb="19">
      <t>シヨウリョウ</t>
    </rPh>
    <phoneticPr fontId="3"/>
  </si>
  <si>
    <t>岡山県西部衛生施設組合負担金　し尿処理施設分</t>
  </si>
  <si>
    <t>岡山県西部衛生施設組合</t>
  </si>
  <si>
    <t>岡山県西部衛生施設組合負担金　処分場管理分</t>
  </si>
  <si>
    <t>岡山県西部衛生施設組合負担金　粗大ごみ処理施設分</t>
  </si>
  <si>
    <t>岡山県西部衛生施設組合負担金　斎場分</t>
  </si>
  <si>
    <t>岡山県西部衛生施設組合負担金　廃棄物分</t>
  </si>
  <si>
    <t>岡山県西部衛生施設組合負担金　リサイクルプラザ分</t>
  </si>
  <si>
    <t>【水道事業会計】</t>
    <rPh sb="1" eb="3">
      <t>スイドウ</t>
    </rPh>
    <rPh sb="3" eb="5">
      <t>ジギョウ</t>
    </rPh>
    <rPh sb="5" eb="7">
      <t>カイケイ</t>
    </rPh>
    <phoneticPr fontId="6"/>
  </si>
  <si>
    <t>【公共下水道事業会計】</t>
    <rPh sb="1" eb="6">
      <t>コウキョウゲスイドウ</t>
    </rPh>
    <rPh sb="6" eb="10">
      <t>ジギョウカイケイ</t>
    </rPh>
    <phoneticPr fontId="6"/>
  </si>
  <si>
    <r>
      <rPr>
        <sz val="9"/>
        <color rgb="FF000000"/>
        <rFont val="ＭＳ Ｐゴシック"/>
        <family val="2"/>
      </rPr>
      <t>1</t>
    </r>
    <r>
      <rPr>
        <sz val="9"/>
        <color rgb="FF000000"/>
        <rFont val="Tahoma"/>
        <family val="2"/>
      </rPr>
      <t>年以内</t>
    </r>
  </si>
  <si>
    <r>
      <rPr>
        <sz val="9"/>
        <color rgb="FF000000"/>
        <rFont val="ＭＳ Ｐゴシック"/>
        <family val="2"/>
      </rPr>
      <t>1</t>
    </r>
    <r>
      <rPr>
        <sz val="9"/>
        <color rgb="FF000000"/>
        <rFont val="Tahoma"/>
        <family val="2"/>
      </rPr>
      <t>年超</t>
    </r>
    <r>
      <rPr>
        <sz val="9"/>
        <color rgb="FF000000"/>
        <rFont val="ＭＳ Ｐゴシック"/>
        <family val="2"/>
      </rPr>
      <t>_x000D_
2</t>
    </r>
    <r>
      <rPr>
        <sz val="9"/>
        <color rgb="FF000000"/>
        <rFont val="Tahoma"/>
        <family val="2"/>
      </rPr>
      <t>年以内</t>
    </r>
  </si>
  <si>
    <r>
      <rPr>
        <sz val="9"/>
        <color rgb="FF000000"/>
        <rFont val="ＭＳ Ｐゴシック"/>
        <family val="2"/>
      </rPr>
      <t>2</t>
    </r>
    <r>
      <rPr>
        <sz val="9"/>
        <color rgb="FF000000"/>
        <rFont val="Tahoma"/>
        <family val="2"/>
      </rPr>
      <t>年超</t>
    </r>
    <r>
      <rPr>
        <sz val="9"/>
        <color rgb="FF000000"/>
        <rFont val="ＭＳ Ｐゴシック"/>
        <family val="2"/>
      </rPr>
      <t>_x000D_
3</t>
    </r>
    <r>
      <rPr>
        <sz val="9"/>
        <color rgb="FF000000"/>
        <rFont val="Tahoma"/>
        <family val="2"/>
      </rPr>
      <t>年以内</t>
    </r>
  </si>
  <si>
    <r>
      <rPr>
        <sz val="9"/>
        <color rgb="FF000000"/>
        <rFont val="ＭＳ Ｐゴシック"/>
        <family val="2"/>
      </rPr>
      <t>3</t>
    </r>
    <r>
      <rPr>
        <sz val="9"/>
        <color rgb="FF000000"/>
        <rFont val="Tahoma"/>
        <family val="2"/>
      </rPr>
      <t>年超</t>
    </r>
    <r>
      <rPr>
        <sz val="9"/>
        <color rgb="FF000000"/>
        <rFont val="ＭＳ Ｐゴシック"/>
        <family val="2"/>
      </rPr>
      <t>_x000D_
4</t>
    </r>
    <r>
      <rPr>
        <sz val="9"/>
        <color rgb="FF000000"/>
        <rFont val="Tahoma"/>
        <family val="2"/>
      </rPr>
      <t>年以内</t>
    </r>
  </si>
  <si>
    <r>
      <rPr>
        <sz val="9"/>
        <color rgb="FF000000"/>
        <rFont val="ＭＳ Ｐゴシック"/>
        <family val="2"/>
      </rPr>
      <t>4</t>
    </r>
    <r>
      <rPr>
        <sz val="9"/>
        <color rgb="FF000000"/>
        <rFont val="Tahoma"/>
        <family val="2"/>
      </rPr>
      <t>年超</t>
    </r>
    <r>
      <rPr>
        <sz val="9"/>
        <color rgb="FF000000"/>
        <rFont val="ＭＳ Ｐゴシック"/>
        <family val="2"/>
      </rPr>
      <t>_x000D_
5</t>
    </r>
    <r>
      <rPr>
        <sz val="9"/>
        <color rgb="FF000000"/>
        <rFont val="Tahoma"/>
        <family val="2"/>
      </rPr>
      <t>年以内</t>
    </r>
  </si>
  <si>
    <r>
      <rPr>
        <sz val="9"/>
        <color rgb="FF000000"/>
        <rFont val="ＭＳ Ｐゴシック"/>
        <family val="2"/>
      </rPr>
      <t>5</t>
    </r>
    <r>
      <rPr>
        <sz val="9"/>
        <color rgb="FF000000"/>
        <rFont val="Tahoma"/>
        <family val="2"/>
      </rPr>
      <t>年超</t>
    </r>
    <r>
      <rPr>
        <sz val="9"/>
        <color rgb="FF000000"/>
        <rFont val="ＭＳ Ｐゴシック"/>
        <family val="2"/>
      </rPr>
      <t>_x000D_
10</t>
    </r>
    <r>
      <rPr>
        <sz val="9"/>
        <color rgb="FF000000"/>
        <rFont val="Tahoma"/>
        <family val="2"/>
      </rPr>
      <t>年以内</t>
    </r>
  </si>
  <si>
    <r>
      <rPr>
        <sz val="9"/>
        <color rgb="FF000000"/>
        <rFont val="ＭＳ Ｐゴシック"/>
        <family val="2"/>
      </rPr>
      <t>10</t>
    </r>
    <r>
      <rPr>
        <sz val="9"/>
        <color rgb="FF000000"/>
        <rFont val="Tahoma"/>
        <family val="2"/>
      </rPr>
      <t>年超</t>
    </r>
    <r>
      <rPr>
        <sz val="9"/>
        <color rgb="FF000000"/>
        <rFont val="ＭＳ Ｐゴシック"/>
        <family val="2"/>
      </rPr>
      <t>_x000D_
15</t>
    </r>
    <r>
      <rPr>
        <sz val="9"/>
        <color rgb="FF000000"/>
        <rFont val="Tahoma"/>
        <family val="2"/>
      </rPr>
      <t>年以内</t>
    </r>
  </si>
  <si>
    <r>
      <rPr>
        <sz val="9"/>
        <color rgb="FF000000"/>
        <rFont val="ＭＳ Ｐゴシック"/>
        <family val="2"/>
      </rPr>
      <t>15</t>
    </r>
    <r>
      <rPr>
        <sz val="9"/>
        <color rgb="FF000000"/>
        <rFont val="Tahoma"/>
        <family val="2"/>
      </rPr>
      <t>年超</t>
    </r>
    <r>
      <rPr>
        <sz val="9"/>
        <color rgb="FF000000"/>
        <rFont val="ＭＳ Ｐゴシック"/>
        <family val="2"/>
      </rPr>
      <t>_x000D_
20</t>
    </r>
    <r>
      <rPr>
        <sz val="9"/>
        <color rgb="FF000000"/>
        <rFont val="Tahoma"/>
        <family val="2"/>
      </rPr>
      <t>年以内</t>
    </r>
  </si>
  <si>
    <r>
      <rPr>
        <sz val="9"/>
        <color rgb="FF000000"/>
        <rFont val="ＭＳ Ｐゴシック"/>
        <family val="2"/>
      </rPr>
      <t>20</t>
    </r>
    <r>
      <rPr>
        <sz val="9"/>
        <color rgb="FF000000"/>
        <rFont val="Tahoma"/>
        <family val="2"/>
      </rPr>
      <t>年超</t>
    </r>
  </si>
  <si>
    <t>笠岡放送株式会社</t>
    <phoneticPr fontId="10"/>
  </si>
  <si>
    <t>（公社）おかやまの森整備公社</t>
    <rPh sb="9" eb="10">
      <t>モリ</t>
    </rPh>
    <rPh sb="10" eb="12">
      <t>セイビ</t>
    </rPh>
    <rPh sb="12" eb="14">
      <t>コウシャ</t>
    </rPh>
    <phoneticPr fontId="28"/>
  </si>
  <si>
    <t>未来を拓くふるさとまちづくり基金</t>
    <rPh sb="0" eb="2">
      <t>ミライ</t>
    </rPh>
    <rPh sb="3" eb="4">
      <t>ヒラ</t>
    </rPh>
    <rPh sb="14" eb="16">
      <t>キキン</t>
    </rPh>
    <phoneticPr fontId="18"/>
  </si>
  <si>
    <t/>
  </si>
  <si>
    <t>国民健康保険特別会計</t>
    <rPh sb="0" eb="10">
      <t>コクミンケンコウホケントクベツカイケイ</t>
    </rPh>
    <phoneticPr fontId="3"/>
  </si>
  <si>
    <t>介護保険特別会計</t>
    <rPh sb="0" eb="6">
      <t>カイゴホケントクベツ</t>
    </rPh>
    <rPh sb="6" eb="8">
      <t>カイケイ</t>
    </rPh>
    <phoneticPr fontId="3"/>
  </si>
  <si>
    <r>
      <t>(</t>
    </r>
    <r>
      <rPr>
        <sz val="11"/>
        <color rgb="FF000000"/>
        <rFont val="ＭＳ ゴシック"/>
        <family val="3"/>
        <charset val="128"/>
      </rPr>
      <t>単位：千円</t>
    </r>
    <r>
      <rPr>
        <sz val="11"/>
        <color rgb="FF000000"/>
        <rFont val="ＭＳ Ｐゴシック"/>
        <family val="2"/>
      </rPr>
      <t>)</t>
    </r>
    <rPh sb="4" eb="5">
      <t>セン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</si>
</sst>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;[Red]\(#,##0\)"/>
  </numFmts>
  <fonts count="30">
    <font>
      <sz val="11"/>
      <color rgb="FF000000"/>
      <name val="ＭＳ Ｐゴシック"/>
      <family val="2"/>
    </font>
    <font>
      <sz val="9"/>
      <color rgb="FF000000"/>
      <name val="ＭＳ Ｐゴシック"/>
      <family val="2"/>
    </font>
    <font>
      <b/>
      <sz val="18"/>
      <color rgb="FF000000"/>
      <name val="DejaVu Sans"/>
      <family val="2"/>
    </font>
    <font>
      <sz val="11"/>
      <color rgb="FF000000"/>
      <name val="DejaVu Sans"/>
      <family val="2"/>
    </font>
    <font>
      <b/>
      <sz val="11"/>
      <color rgb="FF000000"/>
      <name val="DejaVu Sans"/>
      <family val="2"/>
    </font>
    <font>
      <sz val="9"/>
      <color rgb="FF000000"/>
      <name val="DejaVu Sans"/>
      <family val="2"/>
    </font>
    <font>
      <sz val="9"/>
      <name val="ＭＳ Ｐゴシック"/>
      <family val="3"/>
    </font>
    <font>
      <sz val="9"/>
      <name val="ＭＳ Ｐゴシック"/>
      <family val="2"/>
    </font>
    <font>
      <sz val="9"/>
      <name val="DejaVu Sans"/>
      <family val="2"/>
    </font>
    <font>
      <sz val="11"/>
      <color rgb="FF000000"/>
      <name val="ＭＳ Ｐゴシック"/>
      <family val="2"/>
    </font>
    <font>
      <sz val="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9"/>
      <color rgb="FF00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rgb="FF000000"/>
      <name val="ＭＳ Ｐゴシック"/>
      <family val="2"/>
    </font>
    <font>
      <sz val="11"/>
      <color theme="1"/>
      <name val="游ゴシック"/>
      <family val="2"/>
      <scheme val="minor"/>
    </font>
    <font>
      <b/>
      <sz val="1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8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9"/>
      <color rgb="FF000000"/>
      <name val="Tahoma"/>
      <family val="2"/>
    </font>
    <font>
      <b/>
      <sz val="18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9" fontId="9" fillId="0" borderId="0" applyBorder="0" applyProtection="0"/>
    <xf numFmtId="176" fontId="9" fillId="0" borderId="0" applyBorder="0" applyProtection="0"/>
    <xf numFmtId="0" fontId="16" fillId="0" borderId="0"/>
    <xf numFmtId="38" fontId="9" fillId="0" borderId="0" applyFont="0" applyFill="0" applyBorder="0" applyAlignment="0" applyProtection="0">
      <alignment vertical="center"/>
    </xf>
  </cellStyleXfs>
  <cellXfs count="126">
    <xf numFmtId="0" fontId="0" fillId="0" borderId="0" xfId="0"/>
    <xf numFmtId="3" fontId="1" fillId="0" borderId="0" xfId="0" applyNumberFormat="1" applyFont="1"/>
    <xf numFmtId="3" fontId="2" fillId="0" borderId="0" xfId="0" applyNumberFormat="1" applyFont="1"/>
    <xf numFmtId="3" fontId="3" fillId="0" borderId="0" xfId="0" applyNumberFormat="1" applyFont="1"/>
    <xf numFmtId="3" fontId="4" fillId="0" borderId="0" xfId="0" applyNumberFormat="1" applyFont="1"/>
    <xf numFmtId="3" fontId="0" fillId="0" borderId="0" xfId="0" applyNumberFormat="1" applyAlignment="1">
      <alignment horizontal="right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left" vertical="center"/>
    </xf>
    <xf numFmtId="3" fontId="1" fillId="3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right"/>
    </xf>
    <xf numFmtId="3" fontId="1" fillId="2" borderId="3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/>
    </xf>
    <xf numFmtId="3" fontId="5" fillId="2" borderId="6" xfId="0" applyNumberFormat="1" applyFont="1" applyFill="1" applyBorder="1" applyAlignment="1">
      <alignment horizontal="center" vertical="center"/>
    </xf>
    <xf numFmtId="0" fontId="1" fillId="0" borderId="0" xfId="0" applyFont="1"/>
    <xf numFmtId="0" fontId="5" fillId="0" borderId="0" xfId="0" applyFont="1"/>
    <xf numFmtId="3" fontId="5" fillId="0" borderId="1" xfId="0" applyNumberFormat="1" applyFont="1" applyBorder="1" applyAlignment="1">
      <alignment horizontal="left" vertical="center"/>
    </xf>
    <xf numFmtId="3" fontId="1" fillId="0" borderId="6" xfId="0" applyNumberFormat="1" applyFont="1" applyBorder="1" applyAlignment="1">
      <alignment horizontal="right" vertical="center"/>
    </xf>
    <xf numFmtId="176" fontId="1" fillId="0" borderId="1" xfId="2" applyFont="1" applyBorder="1" applyAlignment="1" applyProtection="1">
      <alignment horizontal="right" vertical="center"/>
    </xf>
    <xf numFmtId="3" fontId="1" fillId="3" borderId="6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center" vertical="center"/>
    </xf>
    <xf numFmtId="0" fontId="3" fillId="0" borderId="0" xfId="0" applyFont="1"/>
    <xf numFmtId="3" fontId="7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left" vertical="center"/>
    </xf>
    <xf numFmtId="3" fontId="5" fillId="0" borderId="7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vertical="center"/>
    </xf>
    <xf numFmtId="3" fontId="1" fillId="0" borderId="5" xfId="0" applyNumberFormat="1" applyFont="1" applyBorder="1" applyAlignment="1">
      <alignment vertical="center"/>
    </xf>
    <xf numFmtId="3" fontId="5" fillId="0" borderId="2" xfId="0" applyNumberFormat="1" applyFont="1" applyBorder="1" applyAlignment="1">
      <alignment horizontal="left" vertical="center"/>
    </xf>
    <xf numFmtId="3" fontId="5" fillId="0" borderId="1" xfId="0" applyNumberFormat="1" applyFont="1" applyBorder="1" applyAlignment="1">
      <alignment vertical="center"/>
    </xf>
    <xf numFmtId="0" fontId="11" fillId="0" borderId="0" xfId="0" applyFont="1"/>
    <xf numFmtId="3" fontId="13" fillId="0" borderId="0" xfId="0" applyNumberFormat="1" applyFont="1"/>
    <xf numFmtId="3" fontId="13" fillId="2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left" vertical="center"/>
    </xf>
    <xf numFmtId="3" fontId="1" fillId="0" borderId="0" xfId="0" applyNumberFormat="1" applyFont="1" applyAlignment="1">
      <alignment shrinkToFit="1"/>
    </xf>
    <xf numFmtId="3" fontId="1" fillId="0" borderId="0" xfId="0" applyNumberFormat="1" applyFont="1" applyAlignment="1">
      <alignment horizontal="right" vertical="center"/>
    </xf>
    <xf numFmtId="3" fontId="15" fillId="0" borderId="0" xfId="0" applyNumberFormat="1" applyFont="1"/>
    <xf numFmtId="3" fontId="1" fillId="0" borderId="1" xfId="0" applyNumberFormat="1" applyFont="1" applyBorder="1" applyAlignment="1">
      <alignment horizontal="center" vertical="center"/>
    </xf>
    <xf numFmtId="3" fontId="18" fillId="0" borderId="0" xfId="3" applyNumberFormat="1" applyFont="1"/>
    <xf numFmtId="3" fontId="19" fillId="0" borderId="0" xfId="3" applyNumberFormat="1" applyFont="1"/>
    <xf numFmtId="3" fontId="20" fillId="4" borderId="1" xfId="3" applyNumberFormat="1" applyFont="1" applyFill="1" applyBorder="1" applyAlignment="1">
      <alignment horizontal="center" vertical="center"/>
    </xf>
    <xf numFmtId="3" fontId="20" fillId="4" borderId="1" xfId="3" applyNumberFormat="1" applyFont="1" applyFill="1" applyBorder="1" applyAlignment="1">
      <alignment horizontal="center" vertical="center" wrapText="1"/>
    </xf>
    <xf numFmtId="3" fontId="18" fillId="0" borderId="1" xfId="3" applyNumberFormat="1" applyFont="1" applyBorder="1" applyAlignment="1">
      <alignment horizontal="left" vertical="center"/>
    </xf>
    <xf numFmtId="3" fontId="18" fillId="0" borderId="1" xfId="3" applyNumberFormat="1" applyFont="1" applyBorder="1" applyAlignment="1">
      <alignment horizontal="right" vertical="center"/>
    </xf>
    <xf numFmtId="3" fontId="19" fillId="0" borderId="0" xfId="0" applyNumberFormat="1" applyFont="1"/>
    <xf numFmtId="3" fontId="20" fillId="4" borderId="1" xfId="0" applyNumberFormat="1" applyFont="1" applyFill="1" applyBorder="1" applyAlignment="1">
      <alignment horizontal="center" vertical="center"/>
    </xf>
    <xf numFmtId="3" fontId="20" fillId="4" borderId="1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left" vertical="center"/>
    </xf>
    <xf numFmtId="3" fontId="18" fillId="0" borderId="1" xfId="0" applyNumberFormat="1" applyFont="1" applyBorder="1" applyAlignment="1">
      <alignment horizontal="right" vertical="center"/>
    </xf>
    <xf numFmtId="3" fontId="17" fillId="0" borderId="0" xfId="3" applyNumberFormat="1" applyFont="1" applyAlignment="1">
      <alignment vertical="center"/>
    </xf>
    <xf numFmtId="3" fontId="17" fillId="0" borderId="0" xfId="0" applyNumberFormat="1" applyFont="1" applyAlignment="1">
      <alignment vertical="center"/>
    </xf>
    <xf numFmtId="176" fontId="6" fillId="0" borderId="1" xfId="2" applyFont="1" applyBorder="1" applyAlignment="1" applyProtection="1">
      <alignment vertical="center"/>
    </xf>
    <xf numFmtId="176" fontId="6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horizontal="left" vertical="center"/>
    </xf>
    <xf numFmtId="3" fontId="14" fillId="0" borderId="1" xfId="0" applyNumberFormat="1" applyFont="1" applyBorder="1" applyAlignment="1">
      <alignment vertical="center" shrinkToFit="1"/>
    </xf>
    <xf numFmtId="3" fontId="14" fillId="0" borderId="1" xfId="0" applyNumberFormat="1" applyFont="1" applyBorder="1" applyAlignment="1">
      <alignment horizontal="right" vertical="center" shrinkToFit="1"/>
    </xf>
    <xf numFmtId="3" fontId="13" fillId="0" borderId="1" xfId="0" applyNumberFormat="1" applyFont="1" applyBorder="1" applyAlignment="1">
      <alignment horizontal="right" vertical="center"/>
    </xf>
    <xf numFmtId="3" fontId="22" fillId="0" borderId="1" xfId="0" applyNumberFormat="1" applyFont="1" applyBorder="1" applyAlignment="1">
      <alignment vertical="center" shrinkToFit="1"/>
    </xf>
    <xf numFmtId="3" fontId="22" fillId="0" borderId="1" xfId="0" applyNumberFormat="1" applyFont="1" applyBorder="1" applyAlignment="1">
      <alignment horizontal="right" vertical="center"/>
    </xf>
    <xf numFmtId="3" fontId="13" fillId="0" borderId="8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vertical="center"/>
    </xf>
    <xf numFmtId="3" fontId="21" fillId="0" borderId="2" xfId="0" applyNumberFormat="1" applyFont="1" applyBorder="1" applyAlignment="1">
      <alignment horizontal="left" vertical="center"/>
    </xf>
    <xf numFmtId="3" fontId="21" fillId="0" borderId="1" xfId="0" applyNumberFormat="1" applyFont="1" applyBorder="1" applyAlignment="1">
      <alignment horizontal="right" vertical="center"/>
    </xf>
    <xf numFmtId="3" fontId="19" fillId="0" borderId="0" xfId="3" applyNumberFormat="1" applyFont="1" applyAlignment="1">
      <alignment vertical="center"/>
    </xf>
    <xf numFmtId="3" fontId="19" fillId="0" borderId="0" xfId="3" applyNumberFormat="1" applyFont="1" applyAlignment="1">
      <alignment horizontal="right" vertical="center"/>
    </xf>
    <xf numFmtId="3" fontId="24" fillId="0" borderId="6" xfId="3" applyNumberFormat="1" applyFont="1" applyBorder="1" applyAlignment="1">
      <alignment vertical="center"/>
    </xf>
    <xf numFmtId="3" fontId="24" fillId="0" borderId="1" xfId="3" applyNumberFormat="1" applyFont="1" applyBorder="1" applyAlignment="1">
      <alignment horizontal="right" vertical="center"/>
    </xf>
    <xf numFmtId="3" fontId="23" fillId="0" borderId="6" xfId="3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left" vertical="center" shrinkToFit="1"/>
    </xf>
    <xf numFmtId="3" fontId="5" fillId="2" borderId="1" xfId="0" applyNumberFormat="1" applyFont="1" applyFill="1" applyBorder="1" applyAlignment="1">
      <alignment horizontal="center" vertical="center" shrinkToFit="1"/>
    </xf>
    <xf numFmtId="3" fontId="25" fillId="0" borderId="0" xfId="0" applyNumberFormat="1" applyFont="1"/>
    <xf numFmtId="0" fontId="26" fillId="0" borderId="0" xfId="0" applyFont="1"/>
    <xf numFmtId="3" fontId="12" fillId="0" borderId="0" xfId="0" applyNumberFormat="1" applyFont="1"/>
    <xf numFmtId="3" fontId="12" fillId="2" borderId="3" xfId="0" applyNumberFormat="1" applyFont="1" applyFill="1" applyBorder="1" applyAlignment="1">
      <alignment horizontal="center" vertical="center"/>
    </xf>
    <xf numFmtId="3" fontId="12" fillId="2" borderId="4" xfId="0" applyNumberFormat="1" applyFont="1" applyFill="1" applyBorder="1" applyAlignment="1">
      <alignment horizontal="center" vertical="center"/>
    </xf>
    <xf numFmtId="3" fontId="12" fillId="2" borderId="5" xfId="0" applyNumberFormat="1" applyFont="1" applyFill="1" applyBorder="1" applyAlignment="1">
      <alignment horizontal="center" vertical="center"/>
    </xf>
    <xf numFmtId="3" fontId="12" fillId="2" borderId="6" xfId="0" applyNumberFormat="1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12" fillId="0" borderId="0" xfId="0" applyFont="1"/>
    <xf numFmtId="3" fontId="12" fillId="0" borderId="1" xfId="0" applyNumberFormat="1" applyFont="1" applyBorder="1" applyAlignment="1">
      <alignment horizontal="left" vertical="center"/>
    </xf>
    <xf numFmtId="3" fontId="12" fillId="0" borderId="1" xfId="0" applyNumberFormat="1" applyFont="1" applyBorder="1" applyAlignment="1">
      <alignment horizontal="right" vertical="center" shrinkToFit="1"/>
    </xf>
    <xf numFmtId="3" fontId="12" fillId="0" borderId="6" xfId="0" applyNumberFormat="1" applyFont="1" applyBorder="1" applyAlignment="1">
      <alignment horizontal="right" vertical="center" shrinkToFit="1"/>
    </xf>
    <xf numFmtId="176" fontId="12" fillId="0" borderId="1" xfId="2" applyFont="1" applyBorder="1" applyAlignment="1" applyProtection="1">
      <alignment horizontal="right" vertical="center" shrinkToFit="1"/>
    </xf>
    <xf numFmtId="3" fontId="12" fillId="0" borderId="1" xfId="0" applyNumberFormat="1" applyFont="1" applyBorder="1" applyAlignment="1">
      <alignment horizontal="center" vertical="center"/>
    </xf>
    <xf numFmtId="3" fontId="1" fillId="0" borderId="10" xfId="0" applyNumberFormat="1" applyFont="1" applyBorder="1"/>
    <xf numFmtId="3" fontId="5" fillId="0" borderId="12" xfId="0" applyNumberFormat="1" applyFont="1" applyBorder="1" applyAlignment="1">
      <alignment vertical="center"/>
    </xf>
    <xf numFmtId="3" fontId="12" fillId="0" borderId="11" xfId="0" applyNumberFormat="1" applyFont="1" applyBorder="1" applyAlignment="1">
      <alignment vertical="center" wrapText="1"/>
    </xf>
    <xf numFmtId="3" fontId="12" fillId="0" borderId="10" xfId="0" applyNumberFormat="1" applyFont="1" applyBorder="1" applyAlignment="1">
      <alignment vertical="center" wrapText="1"/>
    </xf>
    <xf numFmtId="10" fontId="21" fillId="0" borderId="1" xfId="1" applyNumberFormat="1" applyFont="1" applyBorder="1" applyAlignment="1" applyProtection="1">
      <alignment vertical="center"/>
    </xf>
    <xf numFmtId="176" fontId="21" fillId="0" borderId="1" xfId="2" applyFont="1" applyBorder="1" applyAlignment="1" applyProtection="1">
      <alignment vertical="center"/>
    </xf>
    <xf numFmtId="3" fontId="22" fillId="0" borderId="1" xfId="0" applyNumberFormat="1" applyFont="1" applyBorder="1" applyAlignment="1">
      <alignment horizontal="left" vertical="center" shrinkToFit="1"/>
    </xf>
    <xf numFmtId="38" fontId="12" fillId="0" borderId="0" xfId="4" applyFont="1" applyAlignment="1"/>
    <xf numFmtId="3" fontId="12" fillId="0" borderId="0" xfId="0" applyNumberFormat="1" applyFont="1" applyAlignment="1">
      <alignment horizontal="right"/>
    </xf>
    <xf numFmtId="3" fontId="13" fillId="0" borderId="1" xfId="0" applyNumberFormat="1" applyFont="1" applyBorder="1" applyAlignment="1">
      <alignment horizontal="left" vertical="center" shrinkToFit="1"/>
    </xf>
    <xf numFmtId="3" fontId="13" fillId="0" borderId="1" xfId="0" applyNumberFormat="1" applyFont="1" applyBorder="1" applyAlignment="1">
      <alignment horizontal="right" vertical="center" shrinkToFit="1"/>
    </xf>
    <xf numFmtId="3" fontId="13" fillId="0" borderId="8" xfId="0" applyNumberFormat="1" applyFont="1" applyBorder="1" applyAlignment="1">
      <alignment horizontal="center" vertical="center" shrinkToFit="1"/>
    </xf>
    <xf numFmtId="38" fontId="13" fillId="0" borderId="1" xfId="0" applyNumberFormat="1" applyFont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center" vertical="center"/>
    </xf>
    <xf numFmtId="38" fontId="1" fillId="0" borderId="1" xfId="4" applyFont="1" applyBorder="1" applyAlignment="1">
      <alignment horizontal="right" vertical="center"/>
    </xf>
    <xf numFmtId="38" fontId="12" fillId="0" borderId="1" xfId="0" applyNumberFormat="1" applyFont="1" applyBorder="1" applyAlignment="1">
      <alignment horizontal="right" vertical="center"/>
    </xf>
    <xf numFmtId="38" fontId="21" fillId="0" borderId="1" xfId="2" applyNumberFormat="1" applyFont="1" applyBorder="1" applyAlignment="1" applyProtection="1">
      <alignment vertical="center"/>
    </xf>
    <xf numFmtId="38" fontId="12" fillId="0" borderId="1" xfId="0" applyNumberFormat="1" applyFont="1" applyBorder="1" applyAlignment="1">
      <alignment horizontal="right" vertical="center" shrinkToFit="1"/>
    </xf>
    <xf numFmtId="38" fontId="21" fillId="0" borderId="1" xfId="0" applyNumberFormat="1" applyFont="1" applyBorder="1" applyAlignment="1">
      <alignment vertical="center"/>
    </xf>
    <xf numFmtId="3" fontId="0" fillId="0" borderId="0" xfId="0" applyNumberFormat="1"/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/>
    </xf>
    <xf numFmtId="3" fontId="12" fillId="2" borderId="2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center" vertical="center"/>
    </xf>
    <xf numFmtId="3" fontId="23" fillId="4" borderId="6" xfId="3" applyNumberFormat="1" applyFont="1" applyFill="1" applyBorder="1" applyAlignment="1">
      <alignment horizontal="center" vertical="center"/>
    </xf>
    <xf numFmtId="3" fontId="23" fillId="0" borderId="9" xfId="3" applyNumberFormat="1" applyFont="1" applyBorder="1" applyAlignment="1">
      <alignment vertical="center"/>
    </xf>
    <xf numFmtId="3" fontId="23" fillId="4" borderId="1" xfId="3" applyNumberFormat="1" applyFont="1" applyFill="1" applyBorder="1" applyAlignment="1">
      <alignment horizontal="center" vertical="center"/>
    </xf>
    <xf numFmtId="3" fontId="23" fillId="0" borderId="7" xfId="3" applyNumberFormat="1" applyFont="1" applyBorder="1" applyAlignment="1">
      <alignment vertical="center"/>
    </xf>
  </cellXfs>
  <cellStyles count="5">
    <cellStyle name="パーセント" xfId="1" builtinId="5"/>
    <cellStyle name="桁区切り" xfId="4" builtinId="6"/>
    <cellStyle name="説明文" xfId="2" builtinId="53" customBuiltin="1"/>
    <cellStyle name="標準" xfId="0" builtinId="0"/>
    <cellStyle name="標準 2" xfId="3" xr:uid="{C6AA05BF-8EBF-47AA-965F-DB2ACEC0BD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3</xdr:col>
      <xdr:colOff>1459706</xdr:colOff>
      <xdr:row>14</xdr:row>
      <xdr:rowOff>88107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2371725" y="2552700"/>
          <a:ext cx="4488656" cy="77390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/>
            <a:t>該当なし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MK10"/>
  <sheetViews>
    <sheetView zoomScaleNormal="100" zoomScalePageLayoutView="60" workbookViewId="0"/>
  </sheetViews>
  <sheetFormatPr defaultRowHeight="13.5"/>
  <cols>
    <col min="1" max="1" width="22.875" style="1"/>
    <col min="2" max="7" width="19.875" style="1"/>
    <col min="8" max="1025" width="8.875" style="1"/>
  </cols>
  <sheetData>
    <row r="1" spans="1:7" ht="23.25">
      <c r="A1" s="2" t="s">
        <v>27</v>
      </c>
      <c r="B1"/>
      <c r="C1"/>
      <c r="D1"/>
      <c r="E1"/>
      <c r="F1"/>
      <c r="G1"/>
    </row>
    <row r="2" spans="1:7" ht="14.25">
      <c r="A2" s="3" t="s">
        <v>0</v>
      </c>
      <c r="B2"/>
      <c r="C2"/>
      <c r="D2"/>
      <c r="E2"/>
      <c r="F2"/>
      <c r="G2"/>
    </row>
    <row r="3" spans="1:7" ht="14.25">
      <c r="A3" s="3" t="s">
        <v>1</v>
      </c>
      <c r="B3"/>
      <c r="C3"/>
      <c r="D3"/>
      <c r="E3"/>
      <c r="F3"/>
      <c r="G3"/>
    </row>
    <row r="4" spans="1:7" ht="14.25">
      <c r="A4"/>
      <c r="B4"/>
      <c r="C4"/>
      <c r="D4"/>
      <c r="E4"/>
      <c r="F4"/>
      <c r="G4" s="5" t="s">
        <v>3</v>
      </c>
    </row>
    <row r="5" spans="1:7" ht="22.5" customHeight="1">
      <c r="A5" s="6" t="s">
        <v>28</v>
      </c>
      <c r="B5" s="6" t="s">
        <v>29</v>
      </c>
      <c r="C5" s="6" t="s">
        <v>30</v>
      </c>
      <c r="D5" s="6" t="s">
        <v>31</v>
      </c>
      <c r="E5" s="6" t="s">
        <v>32</v>
      </c>
      <c r="F5" s="7" t="s">
        <v>33</v>
      </c>
      <c r="G5" s="8" t="s">
        <v>11</v>
      </c>
    </row>
    <row r="6" spans="1:7" ht="18" customHeight="1">
      <c r="A6" s="9"/>
      <c r="B6" s="10"/>
      <c r="C6" s="10"/>
      <c r="D6" s="10"/>
      <c r="E6" s="10"/>
      <c r="F6" s="11">
        <f>SUM(B6:E6)</f>
        <v>0</v>
      </c>
      <c r="G6" s="10"/>
    </row>
    <row r="7" spans="1:7" ht="18" customHeight="1">
      <c r="A7" s="9"/>
      <c r="B7" s="10"/>
      <c r="C7" s="10"/>
      <c r="D7" s="10"/>
      <c r="E7" s="10"/>
      <c r="F7" s="11">
        <f>SUM(B7:E7)</f>
        <v>0</v>
      </c>
      <c r="G7" s="10"/>
    </row>
    <row r="8" spans="1:7" ht="18" customHeight="1">
      <c r="A8" s="9"/>
      <c r="B8" s="10"/>
      <c r="C8" s="10"/>
      <c r="D8" s="10"/>
      <c r="E8" s="10"/>
      <c r="F8" s="11">
        <f>SUM(B8:E8)</f>
        <v>0</v>
      </c>
      <c r="G8" s="10"/>
    </row>
    <row r="9" spans="1:7" ht="18" customHeight="1">
      <c r="A9" s="9"/>
      <c r="B9" s="10"/>
      <c r="C9" s="10"/>
      <c r="D9" s="10"/>
      <c r="E9" s="10"/>
      <c r="F9" s="11">
        <f>SUM(B9:E9)</f>
        <v>0</v>
      </c>
      <c r="G9" s="10"/>
    </row>
    <row r="10" spans="1:7" ht="18" customHeight="1">
      <c r="A10" s="12" t="s">
        <v>12</v>
      </c>
      <c r="B10" s="11">
        <f t="shared" ref="B10:G10" si="0">SUM(B6:B9)</f>
        <v>0</v>
      </c>
      <c r="C10" s="11">
        <f t="shared" si="0"/>
        <v>0</v>
      </c>
      <c r="D10" s="11">
        <f t="shared" si="0"/>
        <v>0</v>
      </c>
      <c r="E10" s="11">
        <f t="shared" si="0"/>
        <v>0</v>
      </c>
      <c r="F10" s="11">
        <f t="shared" si="0"/>
        <v>0</v>
      </c>
      <c r="G10" s="11">
        <f t="shared" si="0"/>
        <v>0</v>
      </c>
    </row>
  </sheetData>
  <phoneticPr fontId="10"/>
  <pageMargins left="0.38888888888888901" right="0.38888888888888901" top="0.38888888888888901" bottom="0.38888888888888901" header="0.194444444444444" footer="0.194444444444444"/>
  <pageSetup paperSize="0" scale="0" firstPageNumber="0" fitToHeight="0" orientation="portrait" usePrinterDefaults="0" horizontalDpi="0" verticalDpi="0" copies="0"/>
  <headerFooter>
    <oddHeader>&amp;R&amp;9&amp;D</oddHeader>
    <oddFooter>&amp;C&amp;9&amp;P/&amp;N&amp;R&amp;8 11-2　附属明細書入力シート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28"/>
  <sheetViews>
    <sheetView view="pageBreakPreview" zoomScaleNormal="100" zoomScaleSheetLayoutView="100" zoomScalePageLayoutView="60" workbookViewId="0"/>
  </sheetViews>
  <sheetFormatPr defaultColWidth="11.125" defaultRowHeight="13.5"/>
  <cols>
    <col min="1" max="1" width="19.875" style="1" customWidth="1"/>
    <col min="2" max="3" width="16.625" style="1" customWidth="1"/>
    <col min="4" max="4" width="8.75" style="1" customWidth="1"/>
    <col min="5" max="5" width="19.875" style="1" customWidth="1"/>
    <col min="6" max="7" width="16.625" style="1" customWidth="1"/>
    <col min="8" max="9" width="10.875" style="1" customWidth="1"/>
  </cols>
  <sheetData>
    <row r="1" spans="1:7" ht="23.25">
      <c r="A1" s="2" t="s">
        <v>122</v>
      </c>
      <c r="B1"/>
      <c r="C1"/>
      <c r="E1" s="2" t="s">
        <v>123</v>
      </c>
      <c r="F1"/>
      <c r="G1"/>
    </row>
    <row r="2" spans="1:7" ht="14.25">
      <c r="A2" s="25" t="s">
        <v>79</v>
      </c>
      <c r="B2"/>
      <c r="C2"/>
      <c r="E2" s="25" t="s">
        <v>79</v>
      </c>
      <c r="F2"/>
      <c r="G2"/>
    </row>
    <row r="3" spans="1:7">
      <c r="A3" s="76" t="s">
        <v>260</v>
      </c>
      <c r="B3"/>
      <c r="C3"/>
      <c r="E3" s="76" t="s">
        <v>260</v>
      </c>
      <c r="F3"/>
      <c r="G3"/>
    </row>
    <row r="4" spans="1:7">
      <c r="A4"/>
      <c r="B4"/>
      <c r="C4" s="5" t="s">
        <v>308</v>
      </c>
      <c r="E4"/>
      <c r="F4"/>
      <c r="G4" s="5" t="s">
        <v>308</v>
      </c>
    </row>
    <row r="5" spans="1:7" ht="22.5" customHeight="1">
      <c r="A5" s="6" t="s">
        <v>111</v>
      </c>
      <c r="B5" s="6" t="s">
        <v>115</v>
      </c>
      <c r="C5" s="74" t="s">
        <v>118</v>
      </c>
      <c r="E5" s="6" t="s">
        <v>111</v>
      </c>
      <c r="F5" s="6" t="s">
        <v>115</v>
      </c>
      <c r="G5" s="74" t="s">
        <v>118</v>
      </c>
    </row>
    <row r="6" spans="1:7" ht="18" customHeight="1">
      <c r="A6" s="20" t="s">
        <v>119</v>
      </c>
      <c r="B6" s="11"/>
      <c r="C6" s="11"/>
      <c r="E6" s="20" t="s">
        <v>119</v>
      </c>
      <c r="F6" s="11"/>
      <c r="G6" s="11"/>
    </row>
    <row r="7" spans="1:7" ht="18" customHeight="1">
      <c r="A7" s="58" t="s">
        <v>199</v>
      </c>
      <c r="B7" s="11">
        <v>14209</v>
      </c>
      <c r="C7" s="11">
        <v>739</v>
      </c>
      <c r="E7" s="58"/>
      <c r="F7" s="11"/>
      <c r="G7" s="11"/>
    </row>
    <row r="8" spans="1:7" ht="18" customHeight="1">
      <c r="A8" s="28" t="s">
        <v>120</v>
      </c>
      <c r="B8" s="29">
        <f>SUM(B7)</f>
        <v>14209</v>
      </c>
      <c r="C8" s="29">
        <f>SUM(C7)</f>
        <v>739</v>
      </c>
      <c r="E8" s="28" t="s">
        <v>120</v>
      </c>
      <c r="F8" s="29">
        <f>SUM(F7)</f>
        <v>0</v>
      </c>
      <c r="G8" s="29">
        <f>SUM(G7)</f>
        <v>0</v>
      </c>
    </row>
    <row r="9" spans="1:7" ht="18" customHeight="1">
      <c r="A9" s="20" t="s">
        <v>121</v>
      </c>
      <c r="B9" s="11"/>
      <c r="C9" s="11"/>
      <c r="E9" s="20" t="s">
        <v>121</v>
      </c>
      <c r="F9" s="11"/>
      <c r="G9" s="11"/>
    </row>
    <row r="10" spans="1:7" ht="18" customHeight="1">
      <c r="A10" s="58" t="s">
        <v>200</v>
      </c>
      <c r="B10" s="11">
        <v>4935</v>
      </c>
      <c r="C10" s="11">
        <v>257</v>
      </c>
      <c r="E10" s="58" t="s">
        <v>200</v>
      </c>
      <c r="F10" s="11">
        <v>2578</v>
      </c>
      <c r="G10" s="11">
        <v>134</v>
      </c>
    </row>
    <row r="11" spans="1:7" ht="18" customHeight="1">
      <c r="A11" s="58" t="s">
        <v>201</v>
      </c>
      <c r="B11" s="11">
        <v>177</v>
      </c>
      <c r="C11" s="11">
        <v>9</v>
      </c>
      <c r="E11" s="58" t="s">
        <v>201</v>
      </c>
      <c r="F11" s="11">
        <v>267</v>
      </c>
      <c r="G11" s="11">
        <v>14</v>
      </c>
    </row>
    <row r="12" spans="1:7" ht="18" customHeight="1">
      <c r="A12" s="58" t="s">
        <v>202</v>
      </c>
      <c r="B12" s="11">
        <v>4570</v>
      </c>
      <c r="C12" s="11">
        <v>238</v>
      </c>
      <c r="E12" s="58" t="s">
        <v>202</v>
      </c>
      <c r="F12" s="11">
        <v>2849</v>
      </c>
      <c r="G12" s="11">
        <v>148</v>
      </c>
    </row>
    <row r="13" spans="1:7" ht="18" customHeight="1">
      <c r="A13" s="58" t="s">
        <v>203</v>
      </c>
      <c r="B13" s="11">
        <v>215</v>
      </c>
      <c r="C13" s="11">
        <v>11</v>
      </c>
      <c r="E13" s="58" t="s">
        <v>203</v>
      </c>
      <c r="F13" s="11">
        <v>188</v>
      </c>
      <c r="G13" s="11">
        <v>10</v>
      </c>
    </row>
    <row r="14" spans="1:7" ht="18" customHeight="1">
      <c r="A14" s="58" t="s">
        <v>204</v>
      </c>
      <c r="B14" s="11">
        <v>346</v>
      </c>
      <c r="C14" s="11">
        <v>18</v>
      </c>
      <c r="E14" s="58" t="s">
        <v>204</v>
      </c>
      <c r="F14" s="11">
        <v>162</v>
      </c>
      <c r="G14" s="11">
        <v>8</v>
      </c>
    </row>
    <row r="15" spans="1:7" ht="18" customHeight="1">
      <c r="A15" s="58" t="s">
        <v>205</v>
      </c>
      <c r="B15" s="11">
        <v>2406</v>
      </c>
      <c r="C15" s="11">
        <v>125</v>
      </c>
      <c r="E15" s="58" t="s">
        <v>205</v>
      </c>
      <c r="F15" s="11">
        <v>91</v>
      </c>
      <c r="G15" s="11">
        <v>5</v>
      </c>
    </row>
    <row r="16" spans="1:7" ht="18" customHeight="1">
      <c r="A16" s="58"/>
      <c r="B16" s="11"/>
      <c r="C16" s="11">
        <v>0</v>
      </c>
      <c r="E16" s="58" t="s">
        <v>305</v>
      </c>
      <c r="F16" s="11">
        <v>0</v>
      </c>
      <c r="G16" s="11">
        <v>0</v>
      </c>
    </row>
    <row r="17" spans="1:7" ht="18" customHeight="1">
      <c r="A17" s="58"/>
      <c r="B17" s="11"/>
      <c r="C17" s="11"/>
      <c r="E17" s="58" t="s">
        <v>306</v>
      </c>
      <c r="F17" s="11">
        <v>6900</v>
      </c>
      <c r="G17" s="11">
        <v>359</v>
      </c>
    </row>
    <row r="18" spans="1:7" ht="18" customHeight="1">
      <c r="A18" s="58"/>
      <c r="B18" s="11"/>
      <c r="C18" s="11">
        <v>0</v>
      </c>
      <c r="E18" s="58" t="s">
        <v>307</v>
      </c>
      <c r="F18" s="11">
        <v>361</v>
      </c>
      <c r="G18" s="11">
        <v>19</v>
      </c>
    </row>
    <row r="19" spans="1:7" ht="18" customHeight="1">
      <c r="A19" s="58" t="s">
        <v>306</v>
      </c>
      <c r="B19" s="11">
        <v>11798</v>
      </c>
      <c r="C19" s="11">
        <v>614</v>
      </c>
      <c r="E19" s="58" t="s">
        <v>169</v>
      </c>
      <c r="F19" s="11">
        <v>74</v>
      </c>
      <c r="G19" s="11">
        <v>4</v>
      </c>
    </row>
    <row r="20" spans="1:7" ht="18" customHeight="1">
      <c r="A20" s="58" t="s">
        <v>307</v>
      </c>
      <c r="B20" s="11">
        <v>209</v>
      </c>
      <c r="C20" s="11">
        <v>11</v>
      </c>
      <c r="E20" s="58" t="s">
        <v>225</v>
      </c>
      <c r="F20" s="11">
        <v>36501</v>
      </c>
      <c r="G20" s="11">
        <v>807</v>
      </c>
    </row>
    <row r="21" spans="1:7" ht="18" customHeight="1">
      <c r="A21" s="58" t="s">
        <v>169</v>
      </c>
      <c r="B21" s="11">
        <v>96</v>
      </c>
      <c r="C21" s="11">
        <v>5</v>
      </c>
      <c r="E21" s="58" t="s">
        <v>226</v>
      </c>
      <c r="F21" s="11">
        <v>40530</v>
      </c>
      <c r="G21" s="11">
        <v>394</v>
      </c>
    </row>
    <row r="22" spans="1:7" ht="18" customHeight="1">
      <c r="A22" s="28" t="s">
        <v>120</v>
      </c>
      <c r="B22" s="29">
        <f>SUM(B10:B21)</f>
        <v>24752</v>
      </c>
      <c r="C22" s="29">
        <v>1287</v>
      </c>
      <c r="E22" s="28" t="s">
        <v>120</v>
      </c>
      <c r="F22" s="29">
        <f>SUM(F10:F21)</f>
        <v>90501</v>
      </c>
      <c r="G22" s="29">
        <v>1901</v>
      </c>
    </row>
    <row r="23" spans="1:7" ht="18" customHeight="1">
      <c r="A23" s="12" t="s">
        <v>12</v>
      </c>
      <c r="B23" s="11">
        <f>SUM(B8,B22)</f>
        <v>38961</v>
      </c>
      <c r="C23" s="11">
        <f>SUM(C8,C22)</f>
        <v>2026</v>
      </c>
      <c r="E23" s="104" t="s">
        <v>12</v>
      </c>
      <c r="F23" s="11">
        <f>SUM(F8,F22)</f>
        <v>90501</v>
      </c>
      <c r="G23" s="11">
        <f>SUM(G8,G22)</f>
        <v>1901</v>
      </c>
    </row>
    <row r="28" spans="1:7">
      <c r="A28" s="13"/>
    </row>
  </sheetData>
  <phoneticPr fontId="10"/>
  <pageMargins left="0.59055118110236227" right="0.39370078740157483" top="1.1811023622047245" bottom="0.39370078740157483" header="0.19685039370078741" footer="0.19685039370078741"/>
  <pageSetup paperSize="9" firstPageNumber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M26"/>
  <sheetViews>
    <sheetView view="pageBreakPreview" zoomScaleNormal="100" zoomScaleSheetLayoutView="100" zoomScalePageLayoutView="60" workbookViewId="0">
      <selection activeCell="D3" sqref="D3"/>
    </sheetView>
  </sheetViews>
  <sheetFormatPr defaultRowHeight="24.75" customHeight="1"/>
  <cols>
    <col min="1" max="1" width="20.875" style="77"/>
    <col min="2" max="11" width="15.125" style="77" customWidth="1"/>
    <col min="12" max="13" width="8.875" style="77"/>
    <col min="14" max="16384" width="9" style="76"/>
  </cols>
  <sheetData>
    <row r="1" spans="1:13" ht="24.75" customHeight="1">
      <c r="A1" s="75" t="s">
        <v>124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21" customHeight="1">
      <c r="A2" s="76" t="s">
        <v>79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3" ht="21" customHeight="1">
      <c r="A3" s="76" t="s">
        <v>260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4" spans="1:13" ht="21" customHeight="1">
      <c r="A4" s="76"/>
      <c r="B4" s="76"/>
      <c r="C4" s="76"/>
      <c r="D4" s="76"/>
      <c r="E4" s="34"/>
      <c r="F4" s="76"/>
      <c r="G4" s="76"/>
      <c r="H4" s="76"/>
      <c r="I4" s="76"/>
      <c r="J4" s="76"/>
      <c r="K4" s="5" t="s">
        <v>308</v>
      </c>
      <c r="L4" s="76"/>
      <c r="M4" s="76"/>
    </row>
    <row r="5" spans="1:13" ht="21" customHeight="1">
      <c r="A5" s="116" t="s">
        <v>28</v>
      </c>
      <c r="B5" s="117" t="s">
        <v>36</v>
      </c>
      <c r="C5" s="78"/>
      <c r="D5" s="116" t="s">
        <v>37</v>
      </c>
      <c r="E5" s="115" t="s">
        <v>215</v>
      </c>
      <c r="F5" s="116" t="s">
        <v>39</v>
      </c>
      <c r="G5" s="115" t="s">
        <v>216</v>
      </c>
      <c r="H5" s="117" t="s">
        <v>41</v>
      </c>
      <c r="I5" s="79"/>
      <c r="J5" s="80"/>
      <c r="K5" s="116" t="s">
        <v>32</v>
      </c>
      <c r="L5" s="76"/>
      <c r="M5" s="76"/>
    </row>
    <row r="6" spans="1:13" ht="21" customHeight="1">
      <c r="A6" s="116"/>
      <c r="B6" s="116"/>
      <c r="C6" s="81" t="s">
        <v>217</v>
      </c>
      <c r="D6" s="116"/>
      <c r="E6" s="116"/>
      <c r="F6" s="116"/>
      <c r="G6" s="116"/>
      <c r="H6" s="116"/>
      <c r="I6" s="82" t="s">
        <v>43</v>
      </c>
      <c r="J6" s="82" t="s">
        <v>44</v>
      </c>
      <c r="K6" s="116"/>
      <c r="L6" s="83"/>
      <c r="M6" s="83"/>
    </row>
    <row r="7" spans="1:13" ht="21" customHeight="1">
      <c r="A7" s="84" t="s">
        <v>46</v>
      </c>
      <c r="B7" s="85"/>
      <c r="C7" s="86"/>
      <c r="D7" s="85"/>
      <c r="E7" s="85"/>
      <c r="F7" s="85"/>
      <c r="G7" s="85"/>
      <c r="H7" s="85"/>
      <c r="I7" s="85"/>
      <c r="J7" s="85"/>
      <c r="K7" s="85"/>
      <c r="L7" s="83"/>
      <c r="M7" s="83"/>
    </row>
    <row r="8" spans="1:13" ht="21" customHeight="1">
      <c r="A8" s="84" t="s">
        <v>47</v>
      </c>
      <c r="B8" s="87">
        <f>SUM(D8:H8,K8)</f>
        <v>200322</v>
      </c>
      <c r="C8" s="86">
        <v>26786</v>
      </c>
      <c r="D8" s="85">
        <v>31323</v>
      </c>
      <c r="E8" s="85">
        <v>45710</v>
      </c>
      <c r="F8" s="85"/>
      <c r="G8" s="85">
        <v>123289</v>
      </c>
      <c r="H8" s="85">
        <v>0</v>
      </c>
      <c r="I8" s="85"/>
      <c r="J8" s="85"/>
      <c r="K8" s="85">
        <v>0</v>
      </c>
      <c r="L8" s="83"/>
      <c r="M8" s="83"/>
    </row>
    <row r="9" spans="1:13" ht="21" customHeight="1">
      <c r="A9" s="84" t="s">
        <v>48</v>
      </c>
      <c r="B9" s="87">
        <f t="shared" ref="B9:B13" si="0">SUM(D9:H9,K9)</f>
        <v>0</v>
      </c>
      <c r="C9" s="86">
        <v>0</v>
      </c>
      <c r="D9" s="85"/>
      <c r="E9" s="85"/>
      <c r="F9" s="85"/>
      <c r="G9" s="85"/>
      <c r="H9" s="85">
        <v>0</v>
      </c>
      <c r="I9" s="85"/>
      <c r="J9" s="85"/>
      <c r="K9" s="85">
        <v>0</v>
      </c>
      <c r="L9" s="83"/>
      <c r="M9" s="83"/>
    </row>
    <row r="10" spans="1:13" ht="21" customHeight="1">
      <c r="A10" s="84" t="s">
        <v>49</v>
      </c>
      <c r="B10" s="87">
        <f t="shared" si="0"/>
        <v>23548</v>
      </c>
      <c r="C10" s="86">
        <v>4730</v>
      </c>
      <c r="D10" s="85">
        <v>23548</v>
      </c>
      <c r="E10" s="85"/>
      <c r="F10" s="85"/>
      <c r="G10" s="85"/>
      <c r="H10" s="85">
        <v>0</v>
      </c>
      <c r="I10" s="85"/>
      <c r="J10" s="85"/>
      <c r="K10" s="85">
        <v>0</v>
      </c>
      <c r="L10" s="83"/>
      <c r="M10" s="83"/>
    </row>
    <row r="11" spans="1:13" ht="21" customHeight="1">
      <c r="A11" s="84" t="s">
        <v>50</v>
      </c>
      <c r="B11" s="87">
        <f t="shared" si="0"/>
        <v>514112</v>
      </c>
      <c r="C11" s="86">
        <v>30416</v>
      </c>
      <c r="D11" s="85">
        <v>487933</v>
      </c>
      <c r="E11" s="85">
        <v>4495</v>
      </c>
      <c r="F11" s="85"/>
      <c r="G11" s="85">
        <v>21684</v>
      </c>
      <c r="H11" s="85">
        <v>0</v>
      </c>
      <c r="I11" s="85"/>
      <c r="J11" s="85"/>
      <c r="K11" s="85">
        <v>0</v>
      </c>
      <c r="L11" s="83"/>
      <c r="M11" s="83"/>
    </row>
    <row r="12" spans="1:13" ht="21" customHeight="1">
      <c r="A12" s="84" t="s">
        <v>51</v>
      </c>
      <c r="B12" s="87">
        <f t="shared" si="0"/>
        <v>934867</v>
      </c>
      <c r="C12" s="86">
        <v>96767</v>
      </c>
      <c r="D12" s="85">
        <v>3065</v>
      </c>
      <c r="E12" s="85">
        <v>534808</v>
      </c>
      <c r="F12" s="85">
        <v>4860</v>
      </c>
      <c r="G12" s="85">
        <v>392134</v>
      </c>
      <c r="H12" s="85">
        <v>0</v>
      </c>
      <c r="I12" s="85"/>
      <c r="J12" s="85"/>
      <c r="K12" s="85">
        <v>0</v>
      </c>
      <c r="L12" s="83"/>
      <c r="M12" s="83"/>
    </row>
    <row r="13" spans="1:13" ht="21" customHeight="1">
      <c r="A13" s="84" t="s">
        <v>52</v>
      </c>
      <c r="B13" s="87">
        <f t="shared" si="0"/>
        <v>296191</v>
      </c>
      <c r="C13" s="86">
        <v>45140</v>
      </c>
      <c r="D13" s="85">
        <v>166774</v>
      </c>
      <c r="E13" s="85">
        <v>30904</v>
      </c>
      <c r="F13" s="85"/>
      <c r="G13" s="85">
        <v>98513</v>
      </c>
      <c r="H13" s="85">
        <v>0</v>
      </c>
      <c r="I13" s="85"/>
      <c r="J13" s="85"/>
      <c r="K13" s="85">
        <v>0</v>
      </c>
      <c r="L13" s="83"/>
      <c r="M13" s="83"/>
    </row>
    <row r="14" spans="1:13" ht="21" customHeight="1">
      <c r="A14" s="84" t="s">
        <v>53</v>
      </c>
      <c r="B14" s="85"/>
      <c r="C14" s="86"/>
      <c r="D14" s="85"/>
      <c r="E14" s="85"/>
      <c r="F14" s="85"/>
      <c r="G14" s="85"/>
      <c r="H14" s="85"/>
      <c r="I14" s="85"/>
      <c r="J14" s="85"/>
      <c r="K14" s="85"/>
      <c r="L14" s="83"/>
      <c r="M14" s="83"/>
    </row>
    <row r="15" spans="1:13" ht="21" customHeight="1">
      <c r="A15" s="84" t="s">
        <v>54</v>
      </c>
      <c r="B15" s="87">
        <f t="shared" ref="B15:B20" si="1">SUM(D15:H15,K15)</f>
        <v>1673842</v>
      </c>
      <c r="C15" s="86">
        <v>174948</v>
      </c>
      <c r="D15" s="85">
        <v>1580165</v>
      </c>
      <c r="E15" s="85">
        <v>68828</v>
      </c>
      <c r="F15" s="85">
        <v>24849</v>
      </c>
      <c r="G15" s="85"/>
      <c r="H15" s="85">
        <v>0</v>
      </c>
      <c r="I15" s="85"/>
      <c r="J15" s="85"/>
      <c r="K15" s="85">
        <v>0</v>
      </c>
      <c r="L15" s="83"/>
      <c r="M15" s="83"/>
    </row>
    <row r="16" spans="1:13" ht="21" customHeight="1">
      <c r="A16" s="84" t="s">
        <v>55</v>
      </c>
      <c r="B16" s="87">
        <f t="shared" si="1"/>
        <v>2765</v>
      </c>
      <c r="C16" s="86">
        <v>1936</v>
      </c>
      <c r="D16" s="85">
        <v>2765</v>
      </c>
      <c r="E16" s="85"/>
      <c r="F16" s="85"/>
      <c r="G16" s="85"/>
      <c r="H16" s="85">
        <v>0</v>
      </c>
      <c r="I16" s="85"/>
      <c r="J16" s="85"/>
      <c r="K16" s="85">
        <v>0</v>
      </c>
      <c r="L16" s="83"/>
      <c r="M16" s="83"/>
    </row>
    <row r="17" spans="1:13" ht="21" customHeight="1">
      <c r="A17" s="84" t="s">
        <v>56</v>
      </c>
      <c r="B17" s="87">
        <f t="shared" si="1"/>
        <v>0</v>
      </c>
      <c r="C17" s="86">
        <v>0</v>
      </c>
      <c r="D17" s="85"/>
      <c r="E17" s="85"/>
      <c r="F17" s="85"/>
      <c r="G17" s="85"/>
      <c r="H17" s="85">
        <v>0</v>
      </c>
      <c r="I17" s="85"/>
      <c r="J17" s="85"/>
      <c r="K17" s="85">
        <v>0</v>
      </c>
      <c r="L17" s="83"/>
      <c r="M17" s="83"/>
    </row>
    <row r="18" spans="1:13" ht="21" customHeight="1">
      <c r="A18" s="84" t="s">
        <v>52</v>
      </c>
      <c r="B18" s="87">
        <f t="shared" si="1"/>
        <v>0</v>
      </c>
      <c r="C18" s="86">
        <v>0</v>
      </c>
      <c r="D18" s="85"/>
      <c r="E18" s="85"/>
      <c r="F18" s="85"/>
      <c r="G18" s="85"/>
      <c r="H18" s="85">
        <v>0</v>
      </c>
      <c r="I18" s="85"/>
      <c r="J18" s="85"/>
      <c r="K18" s="85">
        <v>0</v>
      </c>
      <c r="L18" s="83"/>
      <c r="M18" s="83"/>
    </row>
    <row r="19" spans="1:13" ht="21" customHeight="1">
      <c r="A19" s="84" t="s">
        <v>291</v>
      </c>
      <c r="B19" s="87">
        <f t="shared" si="1"/>
        <v>1991</v>
      </c>
      <c r="C19" s="86">
        <v>1991</v>
      </c>
      <c r="D19" s="85">
        <v>1991</v>
      </c>
      <c r="E19" s="85"/>
      <c r="F19" s="85"/>
      <c r="G19" s="85"/>
      <c r="H19" s="85">
        <v>0</v>
      </c>
      <c r="I19" s="85"/>
      <c r="J19" s="85"/>
      <c r="K19" s="85">
        <v>0</v>
      </c>
      <c r="L19" s="83"/>
      <c r="M19" s="83"/>
    </row>
    <row r="20" spans="1:13" ht="21" customHeight="1">
      <c r="A20" s="84" t="s">
        <v>292</v>
      </c>
      <c r="B20" s="87">
        <f t="shared" si="1"/>
        <v>3405992</v>
      </c>
      <c r="C20" s="86">
        <v>199843</v>
      </c>
      <c r="D20" s="85">
        <v>2521950</v>
      </c>
      <c r="E20" s="85">
        <v>481351</v>
      </c>
      <c r="F20" s="85">
        <v>402691</v>
      </c>
      <c r="G20" s="85"/>
      <c r="H20" s="85">
        <v>0</v>
      </c>
      <c r="I20" s="85"/>
      <c r="J20" s="85"/>
      <c r="K20" s="85">
        <v>0</v>
      </c>
      <c r="L20" s="83"/>
      <c r="M20" s="83"/>
    </row>
    <row r="21" spans="1:13" ht="21" customHeight="1">
      <c r="A21" s="88" t="s">
        <v>57</v>
      </c>
      <c r="B21" s="85">
        <f>SUM(B8:B13,B15:B20)</f>
        <v>7053630</v>
      </c>
      <c r="C21" s="85">
        <v>582558</v>
      </c>
      <c r="D21" s="85">
        <f t="shared" ref="D21:K21" si="2">SUM(D8:D13,D15:D20)</f>
        <v>4819514</v>
      </c>
      <c r="E21" s="85">
        <v>1166095</v>
      </c>
      <c r="F21" s="85">
        <f t="shared" si="2"/>
        <v>432400</v>
      </c>
      <c r="G21" s="85">
        <v>635621</v>
      </c>
      <c r="H21" s="85">
        <f t="shared" si="2"/>
        <v>0</v>
      </c>
      <c r="I21" s="85">
        <f t="shared" si="2"/>
        <v>0</v>
      </c>
      <c r="J21" s="85">
        <f t="shared" si="2"/>
        <v>0</v>
      </c>
      <c r="K21" s="85">
        <f t="shared" si="2"/>
        <v>0</v>
      </c>
    </row>
    <row r="26" spans="1:13" ht="24.75" customHeight="1">
      <c r="A26" s="97"/>
      <c r="B26" s="96"/>
      <c r="C26" s="96"/>
    </row>
  </sheetData>
  <mergeCells count="8">
    <mergeCell ref="G5:G6"/>
    <mergeCell ref="H5:H6"/>
    <mergeCell ref="K5:K6"/>
    <mergeCell ref="A5:A6"/>
    <mergeCell ref="B5:B6"/>
    <mergeCell ref="D5:D6"/>
    <mergeCell ref="E5:E6"/>
    <mergeCell ref="F5:F6"/>
  </mergeCells>
  <phoneticPr fontId="10"/>
  <pageMargins left="0.39370078740157483" right="0.39370078740157483" top="1.1811023622047245" bottom="0.39370078740157483" header="0.19685039370078741" footer="0.19685039370078741"/>
  <pageSetup paperSize="9" scale="82" firstPageNumber="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L28"/>
  <sheetViews>
    <sheetView view="pageBreakPreview" zoomScaleNormal="100" zoomScaleSheetLayoutView="100" zoomScalePageLayoutView="60" workbookViewId="0"/>
  </sheetViews>
  <sheetFormatPr defaultRowHeight="13.5"/>
  <cols>
    <col min="1" max="1" width="23.125" style="1" bestFit="1" customWidth="1"/>
    <col min="2" max="10" width="15.125" style="1" customWidth="1"/>
    <col min="11" max="11" width="9.75" style="1" bestFit="1" customWidth="1"/>
    <col min="12" max="12" width="8.875" style="1"/>
  </cols>
  <sheetData>
    <row r="1" spans="1:12" ht="23.25">
      <c r="A1" s="2" t="s">
        <v>128</v>
      </c>
      <c r="B1"/>
      <c r="C1"/>
      <c r="D1"/>
      <c r="E1"/>
      <c r="F1"/>
      <c r="G1"/>
      <c r="H1"/>
      <c r="I1"/>
      <c r="J1"/>
    </row>
    <row r="2" spans="1:12" ht="14.25">
      <c r="A2" s="25" t="s">
        <v>79</v>
      </c>
      <c r="B2"/>
      <c r="C2"/>
      <c r="D2"/>
      <c r="E2"/>
      <c r="F2"/>
      <c r="G2"/>
      <c r="H2"/>
      <c r="I2"/>
      <c r="J2"/>
    </row>
    <row r="3" spans="1:12">
      <c r="A3" s="76" t="s">
        <v>260</v>
      </c>
      <c r="B3"/>
      <c r="C3"/>
      <c r="D3"/>
      <c r="E3"/>
      <c r="F3"/>
      <c r="G3"/>
      <c r="H3"/>
      <c r="I3"/>
      <c r="J3"/>
    </row>
    <row r="4" spans="1:12">
      <c r="A4"/>
      <c r="B4"/>
      <c r="C4"/>
      <c r="D4"/>
      <c r="E4"/>
      <c r="F4"/>
      <c r="G4"/>
      <c r="H4"/>
      <c r="I4" s="5" t="s">
        <v>308</v>
      </c>
      <c r="J4"/>
    </row>
    <row r="5" spans="1:12" ht="37.5" customHeight="1">
      <c r="A5" s="17" t="s">
        <v>36</v>
      </c>
      <c r="B5" s="24" t="s">
        <v>59</v>
      </c>
      <c r="C5" s="8" t="s">
        <v>60</v>
      </c>
      <c r="D5" s="8" t="s">
        <v>61</v>
      </c>
      <c r="E5" s="8" t="s">
        <v>62</v>
      </c>
      <c r="F5" s="8" t="s">
        <v>63</v>
      </c>
      <c r="G5" s="8" t="s">
        <v>64</v>
      </c>
      <c r="H5" s="24" t="s">
        <v>65</v>
      </c>
      <c r="I5" s="8" t="s">
        <v>66</v>
      </c>
      <c r="J5"/>
    </row>
    <row r="6" spans="1:12" s="18" customFormat="1" ht="21" customHeight="1">
      <c r="A6" s="21">
        <f>SUM((B6:H6))</f>
        <v>7053630</v>
      </c>
      <c r="B6" s="11">
        <v>4853672</v>
      </c>
      <c r="C6" s="11">
        <v>1139940</v>
      </c>
      <c r="D6" s="11">
        <v>1049157</v>
      </c>
      <c r="E6" s="11">
        <v>8870</v>
      </c>
      <c r="F6" s="11">
        <v>1991</v>
      </c>
      <c r="G6" s="11">
        <v>0</v>
      </c>
      <c r="H6" s="11">
        <v>0</v>
      </c>
      <c r="I6" s="11"/>
      <c r="K6" s="1"/>
      <c r="L6" s="1"/>
    </row>
    <row r="7" spans="1:12" ht="18" customHeight="1">
      <c r="A7" s="40"/>
      <c r="B7" s="40"/>
      <c r="C7" s="40"/>
      <c r="D7" s="40"/>
      <c r="E7" s="40"/>
      <c r="F7" s="40"/>
      <c r="G7" s="40"/>
      <c r="H7" s="40"/>
      <c r="I7" s="40"/>
      <c r="J7"/>
    </row>
    <row r="8" spans="1:12">
      <c r="A8" s="13"/>
      <c r="B8"/>
      <c r="C8"/>
      <c r="D8"/>
      <c r="E8"/>
      <c r="F8"/>
      <c r="G8"/>
      <c r="H8"/>
      <c r="I8"/>
      <c r="J8"/>
    </row>
    <row r="9" spans="1:12" ht="23.25">
      <c r="A9" s="2" t="s">
        <v>129</v>
      </c>
      <c r="B9"/>
      <c r="C9"/>
      <c r="D9"/>
      <c r="E9"/>
      <c r="F9"/>
      <c r="G9"/>
      <c r="H9"/>
      <c r="I9"/>
      <c r="J9"/>
    </row>
    <row r="10" spans="1:12" ht="14.25">
      <c r="A10" s="25" t="s">
        <v>79</v>
      </c>
      <c r="B10"/>
      <c r="C10"/>
      <c r="D10"/>
      <c r="E10"/>
      <c r="F10"/>
      <c r="G10"/>
      <c r="H10"/>
      <c r="I10"/>
      <c r="J10"/>
    </row>
    <row r="11" spans="1:12">
      <c r="A11" s="76" t="s">
        <v>260</v>
      </c>
      <c r="B11"/>
      <c r="C11"/>
      <c r="D11"/>
      <c r="E11"/>
      <c r="F11"/>
      <c r="G11"/>
      <c r="H11"/>
      <c r="I11"/>
      <c r="J11"/>
    </row>
    <row r="12" spans="1:12">
      <c r="A12"/>
      <c r="B12"/>
      <c r="C12"/>
      <c r="D12"/>
      <c r="E12"/>
      <c r="F12"/>
      <c r="G12"/>
      <c r="H12" s="5"/>
      <c r="I12"/>
      <c r="J12" s="5" t="s">
        <v>308</v>
      </c>
    </row>
    <row r="13" spans="1:12" ht="37.5" customHeight="1">
      <c r="A13" s="17" t="s">
        <v>36</v>
      </c>
      <c r="B13" s="24" t="s">
        <v>293</v>
      </c>
      <c r="C13" s="102" t="s">
        <v>294</v>
      </c>
      <c r="D13" s="102" t="s">
        <v>295</v>
      </c>
      <c r="E13" s="102" t="s">
        <v>296</v>
      </c>
      <c r="F13" s="102" t="s">
        <v>297</v>
      </c>
      <c r="G13" s="102" t="s">
        <v>298</v>
      </c>
      <c r="H13" s="102" t="s">
        <v>299</v>
      </c>
      <c r="I13" s="102" t="s">
        <v>300</v>
      </c>
      <c r="J13" s="24" t="s">
        <v>301</v>
      </c>
    </row>
    <row r="14" spans="1:12" s="18" customFormat="1" ht="21" customHeight="1">
      <c r="A14" s="21">
        <f>SUM((B14:J14))</f>
        <v>7053630</v>
      </c>
      <c r="B14" s="105">
        <v>26135</v>
      </c>
      <c r="C14" s="105">
        <v>28691</v>
      </c>
      <c r="D14" s="105">
        <v>71107</v>
      </c>
      <c r="E14" s="105">
        <v>125235</v>
      </c>
      <c r="F14" s="105">
        <v>164829</v>
      </c>
      <c r="G14" s="105">
        <v>1542817</v>
      </c>
      <c r="H14" s="105">
        <v>2050232</v>
      </c>
      <c r="I14" s="105">
        <v>1646894</v>
      </c>
      <c r="J14" s="105">
        <v>1397690</v>
      </c>
      <c r="K14" s="1"/>
      <c r="L14" s="1"/>
    </row>
    <row r="15" spans="1:12" ht="18" customHeight="1">
      <c r="A15" s="40"/>
      <c r="B15" s="40"/>
      <c r="C15" s="40"/>
      <c r="D15" s="40"/>
      <c r="E15" s="40"/>
      <c r="F15" s="40"/>
      <c r="G15" s="40"/>
      <c r="H15" s="40"/>
      <c r="I15"/>
      <c r="J15"/>
    </row>
    <row r="16" spans="1:12">
      <c r="A16" s="13"/>
      <c r="B16"/>
      <c r="C16"/>
      <c r="D16"/>
      <c r="E16"/>
      <c r="F16"/>
      <c r="G16"/>
      <c r="H16" s="41"/>
      <c r="I16"/>
      <c r="J16"/>
    </row>
    <row r="17" spans="1:7" ht="23.25">
      <c r="A17" s="2" t="s">
        <v>125</v>
      </c>
      <c r="B17"/>
      <c r="C17"/>
      <c r="D17"/>
      <c r="E17"/>
      <c r="F17"/>
      <c r="G17"/>
    </row>
    <row r="18" spans="1:7" ht="14.25">
      <c r="A18" s="25" t="s">
        <v>79</v>
      </c>
      <c r="B18" s="5"/>
      <c r="C18"/>
      <c r="D18"/>
      <c r="E18"/>
      <c r="F18"/>
      <c r="G18"/>
    </row>
    <row r="19" spans="1:7">
      <c r="A19" s="76" t="s">
        <v>260</v>
      </c>
      <c r="B19"/>
      <c r="C19"/>
      <c r="D19"/>
      <c r="E19"/>
      <c r="F19"/>
      <c r="G19"/>
    </row>
    <row r="20" spans="1:7">
      <c r="A20"/>
      <c r="B20"/>
      <c r="C20"/>
      <c r="D20"/>
      <c r="E20"/>
      <c r="F20"/>
      <c r="G20" s="5" t="s">
        <v>308</v>
      </c>
    </row>
    <row r="21" spans="1:7" ht="37.5" customHeight="1">
      <c r="A21" s="111" t="s">
        <v>126</v>
      </c>
      <c r="B21" s="111"/>
      <c r="C21" s="112" t="s">
        <v>127</v>
      </c>
      <c r="D21" s="112"/>
      <c r="E21" s="112"/>
      <c r="F21" s="112"/>
      <c r="G21" s="112"/>
    </row>
    <row r="22" spans="1:7" ht="18" customHeight="1">
      <c r="A22" s="118" t="s">
        <v>206</v>
      </c>
      <c r="B22" s="118"/>
      <c r="C22" s="118" t="s">
        <v>206</v>
      </c>
      <c r="D22" s="118"/>
      <c r="E22" s="118"/>
      <c r="F22" s="118"/>
      <c r="G22" s="118"/>
    </row>
    <row r="26" spans="1:7" ht="10.5" customHeight="1"/>
    <row r="27" spans="1:7">
      <c r="A27" s="97"/>
      <c r="B27" s="96"/>
      <c r="C27" s="96"/>
    </row>
    <row r="28" spans="1:7">
      <c r="A28" s="77"/>
      <c r="B28" s="77"/>
      <c r="C28" s="77"/>
    </row>
  </sheetData>
  <mergeCells count="4">
    <mergeCell ref="A21:B21"/>
    <mergeCell ref="C21:G21"/>
    <mergeCell ref="A22:B22"/>
    <mergeCell ref="C22:G22"/>
  </mergeCells>
  <phoneticPr fontId="10"/>
  <pageMargins left="0.39370078740157483" right="0.39370078740157483" top="1.1811023622047245" bottom="0.39370078740157483" header="0.19685039370078741" footer="0.19685039370078741"/>
  <pageSetup paperSize="9" scale="89" firstPageNumber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11"/>
  <sheetViews>
    <sheetView view="pageBreakPreview" zoomScaleNormal="100" zoomScaleSheetLayoutView="100" zoomScalePageLayoutView="60" workbookViewId="0">
      <selection activeCell="F4" sqref="F4"/>
    </sheetView>
  </sheetViews>
  <sheetFormatPr defaultColWidth="11.25" defaultRowHeight="13.5"/>
  <cols>
    <col min="1" max="1" width="23.625" style="1" customWidth="1"/>
    <col min="2" max="6" width="15.125" style="1" customWidth="1"/>
    <col min="7" max="8" width="10.5" style="1" customWidth="1"/>
  </cols>
  <sheetData>
    <row r="1" spans="1:10" ht="23.25">
      <c r="A1" s="2" t="s">
        <v>138</v>
      </c>
      <c r="B1"/>
      <c r="C1"/>
      <c r="D1"/>
      <c r="E1"/>
      <c r="F1"/>
    </row>
    <row r="2" spans="1:10" ht="14.25">
      <c r="A2" s="25" t="s">
        <v>79</v>
      </c>
      <c r="B2"/>
      <c r="C2"/>
      <c r="D2"/>
      <c r="E2"/>
      <c r="F2"/>
    </row>
    <row r="3" spans="1:10">
      <c r="A3" s="76" t="s">
        <v>260</v>
      </c>
      <c r="B3"/>
      <c r="C3"/>
      <c r="D3"/>
      <c r="E3"/>
      <c r="F3"/>
    </row>
    <row r="4" spans="1:10">
      <c r="A4"/>
      <c r="B4"/>
      <c r="C4"/>
      <c r="D4"/>
      <c r="E4"/>
      <c r="F4" s="5" t="s">
        <v>308</v>
      </c>
    </row>
    <row r="5" spans="1:10" ht="22.5" customHeight="1">
      <c r="A5" s="112" t="s">
        <v>130</v>
      </c>
      <c r="B5" s="112" t="s">
        <v>131</v>
      </c>
      <c r="C5" s="112" t="s">
        <v>132</v>
      </c>
      <c r="D5" s="112" t="s">
        <v>133</v>
      </c>
      <c r="E5" s="112"/>
      <c r="F5" s="112" t="s">
        <v>78</v>
      </c>
    </row>
    <row r="6" spans="1:10" ht="22.5" customHeight="1">
      <c r="A6" s="112"/>
      <c r="B6" s="112"/>
      <c r="C6" s="112"/>
      <c r="D6" s="6" t="s">
        <v>134</v>
      </c>
      <c r="E6" s="6" t="s">
        <v>32</v>
      </c>
      <c r="F6" s="112"/>
    </row>
    <row r="7" spans="1:10" ht="18" customHeight="1">
      <c r="A7" s="20" t="s">
        <v>135</v>
      </c>
      <c r="B7" s="11">
        <v>1915</v>
      </c>
      <c r="C7" s="11">
        <v>111</v>
      </c>
      <c r="D7" s="11"/>
      <c r="E7" s="11"/>
      <c r="F7" s="11">
        <v>2026</v>
      </c>
      <c r="J7" s="110"/>
    </row>
    <row r="8" spans="1:10" ht="18" customHeight="1">
      <c r="A8" s="20" t="s">
        <v>136</v>
      </c>
      <c r="B8" s="11">
        <v>574</v>
      </c>
      <c r="C8" s="11">
        <v>1958</v>
      </c>
      <c r="D8" s="11">
        <v>631</v>
      </c>
      <c r="E8" s="11"/>
      <c r="F8" s="11">
        <v>1901</v>
      </c>
    </row>
    <row r="9" spans="1:10" ht="18" customHeight="1">
      <c r="A9" s="20" t="s">
        <v>137</v>
      </c>
      <c r="B9" s="11">
        <v>480085</v>
      </c>
      <c r="C9" s="11"/>
      <c r="D9" s="11"/>
      <c r="E9" s="11">
        <v>266453</v>
      </c>
      <c r="F9" s="11">
        <v>213632</v>
      </c>
    </row>
    <row r="10" spans="1:10" ht="18" customHeight="1">
      <c r="A10" s="20" t="s">
        <v>139</v>
      </c>
      <c r="B10" s="11">
        <v>53624</v>
      </c>
      <c r="C10" s="11">
        <v>61611</v>
      </c>
      <c r="D10" s="11">
        <v>53624</v>
      </c>
      <c r="E10" s="11"/>
      <c r="F10" s="11">
        <v>61611</v>
      </c>
    </row>
    <row r="11" spans="1:10" ht="18" customHeight="1">
      <c r="A11" s="12" t="s">
        <v>12</v>
      </c>
      <c r="B11" s="11">
        <v>536198</v>
      </c>
      <c r="C11" s="11">
        <v>63680</v>
      </c>
      <c r="D11" s="11">
        <v>54255</v>
      </c>
      <c r="E11" s="11">
        <v>266453</v>
      </c>
      <c r="F11" s="11">
        <v>279170</v>
      </c>
    </row>
  </sheetData>
  <mergeCells count="5">
    <mergeCell ref="A5:A6"/>
    <mergeCell ref="B5:B6"/>
    <mergeCell ref="C5:C6"/>
    <mergeCell ref="D5:E5"/>
    <mergeCell ref="F5:F6"/>
  </mergeCells>
  <phoneticPr fontId="10"/>
  <pageMargins left="0.59055118110236227" right="0.39370078740157483" top="1.1811023622047245" bottom="0.39370078740157483" header="0.19685039370078741" footer="0.19685039370078741"/>
  <pageSetup paperSize="9" firstPageNumber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  <pageSetUpPr fitToPage="1"/>
  </sheetPr>
  <dimension ref="A1:G39"/>
  <sheetViews>
    <sheetView view="pageBreakPreview" topLeftCell="A28" zoomScaleNormal="115" zoomScaleSheetLayoutView="100" zoomScalePageLayoutView="60" workbookViewId="0"/>
  </sheetViews>
  <sheetFormatPr defaultRowHeight="13.5"/>
  <cols>
    <col min="1" max="1" width="25.875" style="1"/>
    <col min="2" max="2" width="29.625" style="1" customWidth="1"/>
    <col min="3" max="3" width="19.875" style="1"/>
    <col min="4" max="5" width="16.875" style="1"/>
    <col min="6" max="7" width="8.875" style="1"/>
  </cols>
  <sheetData>
    <row r="1" spans="1:5" ht="23.25">
      <c r="A1" s="2" t="s">
        <v>146</v>
      </c>
      <c r="B1"/>
      <c r="C1"/>
      <c r="D1"/>
      <c r="E1"/>
    </row>
    <row r="2" spans="1:5" ht="14.25">
      <c r="A2" s="25" t="s">
        <v>79</v>
      </c>
      <c r="B2"/>
      <c r="C2"/>
      <c r="D2"/>
      <c r="E2"/>
    </row>
    <row r="3" spans="1:5">
      <c r="A3" s="76" t="s">
        <v>260</v>
      </c>
      <c r="B3"/>
      <c r="C3"/>
      <c r="D3"/>
      <c r="E3"/>
    </row>
    <row r="4" spans="1:5">
      <c r="A4"/>
      <c r="B4"/>
      <c r="C4"/>
      <c r="D4"/>
      <c r="E4" s="5" t="s">
        <v>308</v>
      </c>
    </row>
    <row r="5" spans="1:5" ht="22.5" customHeight="1">
      <c r="A5" s="36" t="s">
        <v>130</v>
      </c>
      <c r="B5" s="36" t="s">
        <v>140</v>
      </c>
      <c r="C5" s="36" t="s">
        <v>141</v>
      </c>
      <c r="D5" s="36" t="s">
        <v>142</v>
      </c>
      <c r="E5" s="36" t="s">
        <v>143</v>
      </c>
    </row>
    <row r="6" spans="1:5" ht="18.75" customHeight="1">
      <c r="A6" s="119" t="s">
        <v>171</v>
      </c>
      <c r="B6" s="59" t="s">
        <v>261</v>
      </c>
      <c r="C6" s="59" t="s">
        <v>262</v>
      </c>
      <c r="D6" s="61">
        <v>214307</v>
      </c>
      <c r="E6" s="98" t="s">
        <v>263</v>
      </c>
    </row>
    <row r="7" spans="1:5" ht="18.75" customHeight="1">
      <c r="A7" s="119"/>
      <c r="B7" s="59" t="s">
        <v>264</v>
      </c>
      <c r="C7" s="59" t="s">
        <v>262</v>
      </c>
      <c r="D7" s="61">
        <v>8142</v>
      </c>
      <c r="E7" s="98" t="s">
        <v>265</v>
      </c>
    </row>
    <row r="8" spans="1:5" ht="18.75" customHeight="1">
      <c r="A8" s="119"/>
      <c r="B8" s="59" t="s">
        <v>266</v>
      </c>
      <c r="C8" s="59" t="s">
        <v>267</v>
      </c>
      <c r="D8" s="61">
        <v>34335</v>
      </c>
      <c r="E8" s="98" t="s">
        <v>268</v>
      </c>
    </row>
    <row r="9" spans="1:5" ht="18.75" customHeight="1">
      <c r="A9" s="119"/>
      <c r="B9" s="59" t="s">
        <v>269</v>
      </c>
      <c r="C9" s="59" t="s">
        <v>270</v>
      </c>
      <c r="D9" s="61">
        <v>6969</v>
      </c>
      <c r="E9" s="98"/>
    </row>
    <row r="10" spans="1:5" ht="18.75" customHeight="1">
      <c r="A10" s="119"/>
      <c r="B10" s="59" t="s">
        <v>271</v>
      </c>
      <c r="C10" s="59"/>
      <c r="D10" s="61">
        <v>4390</v>
      </c>
      <c r="E10" s="98" t="s">
        <v>272</v>
      </c>
    </row>
    <row r="11" spans="1:5" ht="18.75" customHeight="1">
      <c r="A11" s="119"/>
      <c r="B11" s="62" t="s">
        <v>273</v>
      </c>
      <c r="C11" s="62" t="s">
        <v>274</v>
      </c>
      <c r="D11" s="63">
        <v>3872</v>
      </c>
      <c r="E11" s="95" t="s">
        <v>275</v>
      </c>
    </row>
    <row r="12" spans="1:5" ht="18.75" customHeight="1">
      <c r="A12" s="119"/>
      <c r="B12" s="62"/>
      <c r="C12" s="62"/>
      <c r="D12" s="63"/>
      <c r="E12" s="95"/>
    </row>
    <row r="13" spans="1:5" ht="18.75" customHeight="1">
      <c r="A13" s="119"/>
      <c r="B13" s="62"/>
      <c r="C13" s="62"/>
      <c r="D13" s="63"/>
      <c r="E13" s="95"/>
    </row>
    <row r="14" spans="1:5" ht="18.75" customHeight="1">
      <c r="A14" s="119"/>
      <c r="B14" s="59" t="s">
        <v>230</v>
      </c>
      <c r="C14" s="60"/>
      <c r="D14" s="63">
        <v>6733</v>
      </c>
      <c r="E14" s="99"/>
    </row>
    <row r="15" spans="1:5" ht="18.75" customHeight="1">
      <c r="A15" s="119"/>
      <c r="B15" s="37" t="s">
        <v>144</v>
      </c>
      <c r="C15" s="64"/>
      <c r="D15" s="61">
        <v>278747</v>
      </c>
      <c r="E15" s="100"/>
    </row>
    <row r="16" spans="1:5" ht="18.75" customHeight="1">
      <c r="A16" s="120" t="s">
        <v>145</v>
      </c>
      <c r="B16" s="59" t="s">
        <v>231</v>
      </c>
      <c r="C16" s="59" t="s">
        <v>232</v>
      </c>
      <c r="D16" s="61">
        <v>38435</v>
      </c>
      <c r="E16" s="98" t="s">
        <v>276</v>
      </c>
    </row>
    <row r="17" spans="1:5" ht="18.75" customHeight="1">
      <c r="A17" s="120"/>
      <c r="B17" s="59" t="s">
        <v>233</v>
      </c>
      <c r="C17" s="59" t="s">
        <v>229</v>
      </c>
      <c r="D17" s="61">
        <v>10040</v>
      </c>
      <c r="E17" s="98" t="s">
        <v>277</v>
      </c>
    </row>
    <row r="18" spans="1:5" ht="18.75" customHeight="1">
      <c r="A18" s="120"/>
      <c r="B18" s="59" t="s">
        <v>234</v>
      </c>
      <c r="C18" s="59" t="s">
        <v>235</v>
      </c>
      <c r="D18" s="61">
        <v>43259</v>
      </c>
      <c r="E18" s="98" t="s">
        <v>236</v>
      </c>
    </row>
    <row r="19" spans="1:5" ht="18.75" customHeight="1">
      <c r="A19" s="120"/>
      <c r="B19" s="59" t="s">
        <v>237</v>
      </c>
      <c r="C19" s="59" t="s">
        <v>238</v>
      </c>
      <c r="D19" s="61">
        <v>8333</v>
      </c>
      <c r="E19" s="98" t="s">
        <v>239</v>
      </c>
    </row>
    <row r="20" spans="1:5" ht="18.75" customHeight="1">
      <c r="A20" s="120"/>
      <c r="B20" s="59" t="s">
        <v>240</v>
      </c>
      <c r="C20" s="59" t="s">
        <v>241</v>
      </c>
      <c r="D20" s="61">
        <v>139448</v>
      </c>
      <c r="E20" s="98" t="s">
        <v>242</v>
      </c>
    </row>
    <row r="21" spans="1:5" ht="18.75" customHeight="1">
      <c r="A21" s="120"/>
      <c r="B21" s="59" t="s">
        <v>244</v>
      </c>
      <c r="C21" s="59" t="s">
        <v>243</v>
      </c>
      <c r="D21" s="61">
        <v>75550</v>
      </c>
      <c r="E21" s="98" t="s">
        <v>245</v>
      </c>
    </row>
    <row r="22" spans="1:5" ht="18.75" customHeight="1">
      <c r="A22" s="120"/>
      <c r="B22" s="59" t="s">
        <v>278</v>
      </c>
      <c r="C22" s="59" t="s">
        <v>243</v>
      </c>
      <c r="D22" s="61">
        <v>97070</v>
      </c>
      <c r="E22" s="98"/>
    </row>
    <row r="23" spans="1:5" ht="18.75" customHeight="1">
      <c r="A23" s="120"/>
      <c r="B23" s="59" t="s">
        <v>220</v>
      </c>
      <c r="C23" s="59" t="s">
        <v>246</v>
      </c>
      <c r="D23" s="61">
        <v>20420</v>
      </c>
      <c r="E23" s="98" t="s">
        <v>247</v>
      </c>
    </row>
    <row r="24" spans="1:5" ht="18.75" customHeight="1">
      <c r="A24" s="120"/>
      <c r="B24" s="59" t="s">
        <v>248</v>
      </c>
      <c r="C24" s="59" t="s">
        <v>249</v>
      </c>
      <c r="D24" s="61">
        <v>29404</v>
      </c>
      <c r="E24" s="98" t="s">
        <v>248</v>
      </c>
    </row>
    <row r="25" spans="1:5" ht="18.75" customHeight="1">
      <c r="A25" s="120"/>
      <c r="B25" s="59" t="s">
        <v>279</v>
      </c>
      <c r="C25" s="59" t="s">
        <v>250</v>
      </c>
      <c r="D25" s="61">
        <v>740</v>
      </c>
      <c r="E25" s="98" t="s">
        <v>280</v>
      </c>
    </row>
    <row r="26" spans="1:5" ht="18.75" customHeight="1">
      <c r="A26" s="120"/>
      <c r="B26" s="59" t="s">
        <v>281</v>
      </c>
      <c r="C26" s="59" t="s">
        <v>282</v>
      </c>
      <c r="D26" s="61">
        <v>48104</v>
      </c>
      <c r="E26" s="98" t="s">
        <v>283</v>
      </c>
    </row>
    <row r="27" spans="1:5" ht="18.75" customHeight="1">
      <c r="A27" s="120"/>
      <c r="B27" s="59" t="s">
        <v>284</v>
      </c>
      <c r="C27" s="59" t="s">
        <v>285</v>
      </c>
      <c r="D27" s="61">
        <v>20468</v>
      </c>
      <c r="E27" s="98" t="s">
        <v>284</v>
      </c>
    </row>
    <row r="28" spans="1:5" ht="18.75" customHeight="1">
      <c r="A28" s="120"/>
      <c r="B28" s="59" t="s">
        <v>286</v>
      </c>
      <c r="C28" s="59" t="s">
        <v>285</v>
      </c>
      <c r="D28" s="61">
        <v>15530</v>
      </c>
      <c r="E28" s="98" t="s">
        <v>286</v>
      </c>
    </row>
    <row r="29" spans="1:5" ht="18.75" customHeight="1">
      <c r="A29" s="120"/>
      <c r="B29" s="59" t="s">
        <v>287</v>
      </c>
      <c r="C29" s="59" t="s">
        <v>285</v>
      </c>
      <c r="D29" s="61">
        <v>11173</v>
      </c>
      <c r="E29" s="98" t="s">
        <v>287</v>
      </c>
    </row>
    <row r="30" spans="1:5" ht="18.75" customHeight="1">
      <c r="A30" s="120"/>
      <c r="B30" s="59" t="s">
        <v>288</v>
      </c>
      <c r="C30" s="59" t="s">
        <v>285</v>
      </c>
      <c r="D30" s="61">
        <v>4198</v>
      </c>
      <c r="E30" s="98" t="s">
        <v>288</v>
      </c>
    </row>
    <row r="31" spans="1:5" ht="18.75" customHeight="1">
      <c r="A31" s="120"/>
      <c r="B31" s="59" t="s">
        <v>289</v>
      </c>
      <c r="C31" s="59" t="s">
        <v>285</v>
      </c>
      <c r="D31" s="61">
        <v>4084</v>
      </c>
      <c r="E31" s="98" t="s">
        <v>289</v>
      </c>
    </row>
    <row r="32" spans="1:5" ht="18.75" customHeight="1">
      <c r="A32" s="120"/>
      <c r="B32" s="59" t="s">
        <v>290</v>
      </c>
      <c r="C32" s="59" t="s">
        <v>285</v>
      </c>
      <c r="D32" s="61">
        <v>1128</v>
      </c>
      <c r="E32" s="98" t="s">
        <v>290</v>
      </c>
    </row>
    <row r="33" spans="1:5" ht="18.75" customHeight="1">
      <c r="A33" s="120"/>
      <c r="B33" s="59" t="s">
        <v>251</v>
      </c>
      <c r="C33" s="59" t="s">
        <v>252</v>
      </c>
      <c r="D33" s="61">
        <v>254242</v>
      </c>
      <c r="E33" s="98" t="s">
        <v>251</v>
      </c>
    </row>
    <row r="34" spans="1:5" ht="18.75" customHeight="1">
      <c r="A34" s="120"/>
      <c r="B34" s="59" t="s">
        <v>253</v>
      </c>
      <c r="C34" s="59" t="s">
        <v>254</v>
      </c>
      <c r="D34" s="61">
        <v>235132</v>
      </c>
      <c r="E34" s="98" t="s">
        <v>253</v>
      </c>
    </row>
    <row r="35" spans="1:5" ht="18.75" customHeight="1">
      <c r="A35" s="120"/>
      <c r="B35" s="59" t="s">
        <v>255</v>
      </c>
      <c r="C35" s="59" t="s">
        <v>256</v>
      </c>
      <c r="D35" s="61">
        <v>21058</v>
      </c>
      <c r="E35" s="98" t="s">
        <v>255</v>
      </c>
    </row>
    <row r="36" spans="1:5" ht="18.75" customHeight="1">
      <c r="A36" s="120"/>
      <c r="B36" s="65" t="s">
        <v>32</v>
      </c>
      <c r="C36" s="65"/>
      <c r="D36" s="61">
        <f>D37-SUM(D16:D35)</f>
        <v>2551343</v>
      </c>
      <c r="E36" s="99"/>
    </row>
    <row r="37" spans="1:5" ht="18.75" customHeight="1">
      <c r="A37" s="120"/>
      <c r="B37" s="37" t="s">
        <v>144</v>
      </c>
      <c r="C37" s="64"/>
      <c r="D37" s="61">
        <v>3629159</v>
      </c>
      <c r="E37" s="64"/>
    </row>
    <row r="38" spans="1:5" ht="18.75" customHeight="1">
      <c r="A38" s="37" t="s">
        <v>12</v>
      </c>
      <c r="B38" s="64"/>
      <c r="C38" s="64"/>
      <c r="D38" s="101">
        <f>SUM(D15,D37)</f>
        <v>3907906</v>
      </c>
      <c r="E38" s="64"/>
    </row>
    <row r="39" spans="1:5">
      <c r="A39" s="35"/>
      <c r="B39" s="35"/>
      <c r="C39" s="35"/>
      <c r="D39" s="35"/>
      <c r="E39" s="35"/>
    </row>
  </sheetData>
  <mergeCells count="2">
    <mergeCell ref="A6:A15"/>
    <mergeCell ref="A16:A37"/>
  </mergeCells>
  <phoneticPr fontId="10"/>
  <pageMargins left="0.59055118110236227" right="0.39370078740157483" top="0.98425196850393704" bottom="0.19685039370078741" header="0.19685039370078741" footer="0.19685039370078741"/>
  <pageSetup paperSize="9" scale="79" firstPageNumber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K42"/>
  <sheetViews>
    <sheetView view="pageBreakPreview" topLeftCell="A28" zoomScaleNormal="100" zoomScaleSheetLayoutView="100" zoomScalePageLayoutView="60" workbookViewId="0"/>
  </sheetViews>
  <sheetFormatPr defaultRowHeight="13.5"/>
  <cols>
    <col min="1" max="1" width="10.125" style="1" customWidth="1"/>
    <col min="2" max="2" width="19.25" style="1" customWidth="1"/>
    <col min="3" max="3" width="14.375" style="1" customWidth="1"/>
    <col min="4" max="4" width="16.375" style="1" customWidth="1"/>
    <col min="5" max="5" width="19.25" style="1" customWidth="1"/>
    <col min="6" max="6" width="8.875" style="39"/>
    <col min="7" max="7" width="8.875" style="1"/>
    <col min="8" max="8" width="17.75" customWidth="1"/>
    <col min="11" max="11" width="12.875" bestFit="1" customWidth="1"/>
  </cols>
  <sheetData>
    <row r="1" spans="1:5" ht="23.25">
      <c r="A1" s="2" t="s">
        <v>165</v>
      </c>
      <c r="B1"/>
      <c r="C1"/>
      <c r="D1"/>
      <c r="E1" s="18"/>
    </row>
    <row r="2" spans="1:5" ht="14.25">
      <c r="A2" s="25" t="s">
        <v>79</v>
      </c>
      <c r="B2"/>
      <c r="C2"/>
      <c r="D2"/>
      <c r="E2" s="18"/>
    </row>
    <row r="3" spans="1:5">
      <c r="A3" s="76" t="s">
        <v>260</v>
      </c>
      <c r="B3"/>
      <c r="C3"/>
      <c r="D3"/>
      <c r="E3" s="18"/>
    </row>
    <row r="4" spans="1:5">
      <c r="A4"/>
      <c r="B4"/>
      <c r="C4"/>
      <c r="D4"/>
      <c r="E4" s="5" t="s">
        <v>308</v>
      </c>
    </row>
    <row r="5" spans="1:5" ht="15" customHeight="1">
      <c r="A5" s="6" t="s">
        <v>147</v>
      </c>
      <c r="B5" s="6" t="s">
        <v>130</v>
      </c>
      <c r="C5" s="112" t="s">
        <v>148</v>
      </c>
      <c r="D5" s="112"/>
      <c r="E5" s="6" t="s">
        <v>142</v>
      </c>
    </row>
    <row r="6" spans="1:5" ht="15" customHeight="1">
      <c r="A6" s="121" t="s">
        <v>149</v>
      </c>
      <c r="B6" s="121" t="s">
        <v>150</v>
      </c>
      <c r="C6" s="30" t="s">
        <v>151</v>
      </c>
      <c r="D6" s="31"/>
      <c r="E6" s="67">
        <v>1392765</v>
      </c>
    </row>
    <row r="7" spans="1:5" ht="15" customHeight="1">
      <c r="A7" s="121"/>
      <c r="B7" s="121"/>
      <c r="C7" s="32" t="s">
        <v>152</v>
      </c>
      <c r="D7" s="31"/>
      <c r="E7" s="67">
        <v>30083</v>
      </c>
    </row>
    <row r="8" spans="1:5" ht="15" customHeight="1">
      <c r="A8" s="121"/>
      <c r="B8" s="121"/>
      <c r="C8" s="32" t="s">
        <v>153</v>
      </c>
      <c r="D8" s="31"/>
      <c r="E8" s="67">
        <v>737</v>
      </c>
    </row>
    <row r="9" spans="1:5" ht="15" customHeight="1">
      <c r="A9" s="121"/>
      <c r="B9" s="121"/>
      <c r="C9" s="32" t="s">
        <v>154</v>
      </c>
      <c r="D9" s="31"/>
      <c r="E9" s="67">
        <v>10250</v>
      </c>
    </row>
    <row r="10" spans="1:5" ht="15" customHeight="1">
      <c r="A10" s="121"/>
      <c r="B10" s="121"/>
      <c r="C10" s="32" t="s">
        <v>155</v>
      </c>
      <c r="D10" s="31"/>
      <c r="E10" s="67">
        <v>16634</v>
      </c>
    </row>
    <row r="11" spans="1:5" ht="15" customHeight="1">
      <c r="A11" s="121"/>
      <c r="B11" s="121"/>
      <c r="C11" s="38" t="s">
        <v>257</v>
      </c>
      <c r="D11" s="31"/>
      <c r="E11" s="67">
        <v>30183</v>
      </c>
    </row>
    <row r="12" spans="1:5" ht="15" customHeight="1">
      <c r="A12" s="121"/>
      <c r="B12" s="121"/>
      <c r="C12" s="32" t="s">
        <v>156</v>
      </c>
      <c r="D12" s="31"/>
      <c r="E12" s="67">
        <v>293243</v>
      </c>
    </row>
    <row r="13" spans="1:5" ht="15" customHeight="1">
      <c r="A13" s="121"/>
      <c r="B13" s="121"/>
      <c r="C13" s="66" t="s">
        <v>258</v>
      </c>
      <c r="D13" s="31"/>
      <c r="E13" s="67">
        <v>3726</v>
      </c>
    </row>
    <row r="14" spans="1:5" ht="15" customHeight="1">
      <c r="A14" s="121"/>
      <c r="B14" s="121"/>
      <c r="C14" s="32" t="s">
        <v>228</v>
      </c>
      <c r="D14" s="31"/>
      <c r="E14" s="67"/>
    </row>
    <row r="15" spans="1:5" ht="15" customHeight="1">
      <c r="A15" s="121"/>
      <c r="B15" s="121"/>
      <c r="C15" s="32" t="s">
        <v>157</v>
      </c>
      <c r="D15" s="31"/>
      <c r="E15" s="67">
        <v>69335</v>
      </c>
    </row>
    <row r="16" spans="1:5" ht="15" customHeight="1">
      <c r="A16" s="121"/>
      <c r="B16" s="121"/>
      <c r="C16" s="32" t="s">
        <v>158</v>
      </c>
      <c r="D16" s="31"/>
      <c r="E16" s="67">
        <v>1667984</v>
      </c>
    </row>
    <row r="17" spans="1:11" ht="15" customHeight="1">
      <c r="A17" s="121"/>
      <c r="B17" s="121"/>
      <c r="C17" s="32" t="s">
        <v>159</v>
      </c>
      <c r="D17" s="31"/>
      <c r="E17" s="67">
        <v>640</v>
      </c>
    </row>
    <row r="18" spans="1:11" ht="15" customHeight="1">
      <c r="A18" s="121"/>
      <c r="B18" s="121"/>
      <c r="C18" s="32" t="s">
        <v>259</v>
      </c>
      <c r="D18" s="31"/>
      <c r="E18" s="67">
        <v>92579</v>
      </c>
    </row>
    <row r="19" spans="1:11" ht="15" customHeight="1">
      <c r="A19" s="121"/>
      <c r="B19" s="121"/>
      <c r="C19" s="32" t="s">
        <v>160</v>
      </c>
      <c r="D19" s="31"/>
      <c r="E19" s="67">
        <v>581241</v>
      </c>
    </row>
    <row r="20" spans="1:11" ht="15" customHeight="1">
      <c r="A20" s="121"/>
      <c r="B20" s="121"/>
      <c r="C20" s="32" t="s">
        <v>161</v>
      </c>
      <c r="D20" s="31"/>
      <c r="E20" s="67">
        <v>69</v>
      </c>
    </row>
    <row r="21" spans="1:11" ht="15" customHeight="1">
      <c r="A21" s="121"/>
      <c r="B21" s="121"/>
      <c r="C21" s="121" t="s">
        <v>120</v>
      </c>
      <c r="D21" s="121"/>
      <c r="E21" s="67">
        <v>4189470</v>
      </c>
    </row>
    <row r="22" spans="1:11" ht="15" customHeight="1">
      <c r="A22" s="121"/>
      <c r="B22" s="121" t="s">
        <v>162</v>
      </c>
      <c r="C22" s="89"/>
      <c r="D22" s="20" t="s">
        <v>163</v>
      </c>
      <c r="E22" s="67">
        <v>59008</v>
      </c>
    </row>
    <row r="23" spans="1:11" ht="15" customHeight="1">
      <c r="A23" s="121"/>
      <c r="B23" s="121"/>
      <c r="C23" s="91" t="s">
        <v>218</v>
      </c>
      <c r="D23" s="20" t="s">
        <v>164</v>
      </c>
      <c r="E23" s="67">
        <v>7678</v>
      </c>
    </row>
    <row r="24" spans="1:11" ht="15" customHeight="1">
      <c r="A24" s="121"/>
      <c r="B24" s="121"/>
      <c r="C24" s="90"/>
      <c r="D24" s="12" t="s">
        <v>144</v>
      </c>
      <c r="E24" s="67">
        <f>SUM(E22:E23)</f>
        <v>66686</v>
      </c>
    </row>
    <row r="25" spans="1:11" ht="15" customHeight="1">
      <c r="A25" s="121"/>
      <c r="B25" s="121"/>
      <c r="C25" s="92"/>
      <c r="D25" s="20" t="s">
        <v>163</v>
      </c>
      <c r="E25" s="67">
        <v>894573</v>
      </c>
    </row>
    <row r="26" spans="1:11" ht="15" customHeight="1">
      <c r="A26" s="121"/>
      <c r="B26" s="121"/>
      <c r="C26" s="91" t="s">
        <v>219</v>
      </c>
      <c r="D26" s="20" t="s">
        <v>164</v>
      </c>
      <c r="E26" s="67">
        <v>359203</v>
      </c>
    </row>
    <row r="27" spans="1:11" ht="15" customHeight="1">
      <c r="A27" s="121"/>
      <c r="B27" s="121"/>
      <c r="C27" s="90"/>
      <c r="D27" s="12" t="s">
        <v>144</v>
      </c>
      <c r="E27" s="67">
        <f>SUM(E25:E26)</f>
        <v>1253776</v>
      </c>
      <c r="K27" s="110"/>
    </row>
    <row r="28" spans="1:11" ht="15" customHeight="1">
      <c r="A28" s="121"/>
      <c r="B28" s="121"/>
      <c r="C28" s="121" t="s">
        <v>120</v>
      </c>
      <c r="D28" s="121"/>
      <c r="E28" s="67">
        <f>SUM(E24,E27)</f>
        <v>1320462</v>
      </c>
    </row>
    <row r="29" spans="1:11" ht="15" customHeight="1">
      <c r="A29" s="121"/>
      <c r="B29" s="121" t="s">
        <v>12</v>
      </c>
      <c r="C29" s="121"/>
      <c r="D29" s="121"/>
      <c r="E29" s="67">
        <v>5509931</v>
      </c>
    </row>
    <row r="30" spans="1:11" ht="15" customHeight="1">
      <c r="A30" s="121" t="s">
        <v>166</v>
      </c>
      <c r="B30" s="20" t="s">
        <v>167</v>
      </c>
      <c r="C30" s="20" t="s">
        <v>150</v>
      </c>
      <c r="D30" s="33"/>
      <c r="E30" s="67">
        <v>159327</v>
      </c>
    </row>
    <row r="31" spans="1:11" ht="15" customHeight="1">
      <c r="A31" s="121"/>
      <c r="B31" s="20" t="s">
        <v>224</v>
      </c>
      <c r="C31" s="20" t="s">
        <v>150</v>
      </c>
      <c r="D31" s="33"/>
      <c r="E31" s="67"/>
    </row>
    <row r="32" spans="1:11" ht="15" customHeight="1">
      <c r="A32" s="121"/>
      <c r="B32" s="84" t="s">
        <v>168</v>
      </c>
      <c r="C32" s="20" t="s">
        <v>150</v>
      </c>
      <c r="D32" s="33"/>
      <c r="E32" s="67">
        <v>576501</v>
      </c>
      <c r="H32" s="110"/>
    </row>
    <row r="33" spans="1:6" ht="15" customHeight="1">
      <c r="A33" s="121"/>
      <c r="B33" s="84" t="s">
        <v>169</v>
      </c>
      <c r="C33" s="20" t="s">
        <v>150</v>
      </c>
      <c r="D33" s="33"/>
      <c r="E33" s="67">
        <v>161789</v>
      </c>
    </row>
    <row r="34" spans="1:6" ht="15" customHeight="1">
      <c r="A34" s="121"/>
      <c r="B34" s="84" t="s">
        <v>225</v>
      </c>
      <c r="C34" s="20" t="s">
        <v>150</v>
      </c>
      <c r="D34" s="33"/>
      <c r="E34" s="67">
        <v>16291</v>
      </c>
    </row>
    <row r="35" spans="1:6" ht="15" customHeight="1">
      <c r="A35" s="121"/>
      <c r="B35" s="84" t="s">
        <v>226</v>
      </c>
      <c r="C35" s="20" t="s">
        <v>150</v>
      </c>
      <c r="D35" s="33"/>
      <c r="E35" s="67">
        <v>6408</v>
      </c>
    </row>
    <row r="36" spans="1:6" ht="15" customHeight="1">
      <c r="A36" s="121"/>
      <c r="B36" s="12"/>
      <c r="C36" s="121" t="s">
        <v>120</v>
      </c>
      <c r="D36" s="121"/>
      <c r="E36" s="67">
        <f>SUM(E30:E35)</f>
        <v>920316</v>
      </c>
    </row>
    <row r="37" spans="1:6" ht="15" customHeight="1">
      <c r="A37" s="121"/>
      <c r="B37" s="20" t="s">
        <v>167</v>
      </c>
      <c r="C37" s="20" t="s">
        <v>162</v>
      </c>
      <c r="D37" s="33"/>
      <c r="E37" s="67">
        <v>777532</v>
      </c>
    </row>
    <row r="38" spans="1:6" ht="15" customHeight="1">
      <c r="A38" s="121"/>
      <c r="B38" s="20" t="s">
        <v>168</v>
      </c>
      <c r="C38" s="20" t="s">
        <v>162</v>
      </c>
      <c r="D38" s="33"/>
      <c r="E38" s="67">
        <v>519966</v>
      </c>
      <c r="F38" s="1"/>
    </row>
    <row r="39" spans="1:6" ht="15" customHeight="1">
      <c r="A39" s="121"/>
      <c r="B39" s="20" t="s">
        <v>225</v>
      </c>
      <c r="C39" s="20" t="s">
        <v>162</v>
      </c>
      <c r="D39" s="33"/>
      <c r="E39" s="67">
        <v>58846</v>
      </c>
      <c r="F39" s="1"/>
    </row>
    <row r="40" spans="1:6" ht="15" customHeight="1">
      <c r="A40" s="121"/>
      <c r="B40" s="12"/>
      <c r="C40" s="121" t="s">
        <v>120</v>
      </c>
      <c r="D40" s="121"/>
      <c r="E40" s="67">
        <v>1356345</v>
      </c>
    </row>
    <row r="41" spans="1:6" ht="15" customHeight="1">
      <c r="A41" s="121"/>
      <c r="B41" s="121" t="s">
        <v>12</v>
      </c>
      <c r="C41" s="121"/>
      <c r="D41" s="121"/>
      <c r="E41" s="67">
        <f>E40+E36</f>
        <v>2276661</v>
      </c>
    </row>
    <row r="42" spans="1:6" ht="15" customHeight="1">
      <c r="A42" s="121" t="s">
        <v>12</v>
      </c>
      <c r="B42" s="121"/>
      <c r="C42" s="121"/>
      <c r="D42" s="121"/>
      <c r="E42" s="67">
        <v>7786593</v>
      </c>
    </row>
  </sheetData>
  <mergeCells count="12">
    <mergeCell ref="C5:D5"/>
    <mergeCell ref="A6:A29"/>
    <mergeCell ref="B6:B21"/>
    <mergeCell ref="C21:D21"/>
    <mergeCell ref="B22:B28"/>
    <mergeCell ref="C28:D28"/>
    <mergeCell ref="B29:D29"/>
    <mergeCell ref="A30:A41"/>
    <mergeCell ref="C36:D36"/>
    <mergeCell ref="C40:D40"/>
    <mergeCell ref="B41:D41"/>
    <mergeCell ref="A42:D42"/>
  </mergeCells>
  <phoneticPr fontId="10"/>
  <pageMargins left="0.59055118110236227" right="0.39370078740157483" top="0.98425196850393704" bottom="0.19685039370078741" header="0.19685039370078741" footer="0.19685039370078741"/>
  <pageSetup paperSize="9" scale="87" firstPageNumber="0" fitToWidth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A17C5-5C3B-4698-B815-622F7A86337D}">
  <sheetPr>
    <tabColor rgb="FFFF0000"/>
    <pageSetUpPr fitToPage="1"/>
  </sheetPr>
  <dimension ref="A1:F12"/>
  <sheetViews>
    <sheetView view="pageBreakPreview" zoomScaleNormal="100" zoomScaleSheetLayoutView="100" workbookViewId="0"/>
  </sheetViews>
  <sheetFormatPr defaultColWidth="8.875" defaultRowHeight="20.25" customHeight="1"/>
  <cols>
    <col min="1" max="1" width="23.375" style="44" customWidth="1"/>
    <col min="2" max="6" width="20.875" style="44" customWidth="1"/>
    <col min="7" max="7" width="12.875" style="44" bestFit="1" customWidth="1"/>
    <col min="8" max="8" width="8.875" style="44"/>
    <col min="9" max="9" width="11.375" style="44" bestFit="1" customWidth="1"/>
    <col min="10" max="10" width="10.25" style="44" bestFit="1" customWidth="1"/>
    <col min="11" max="16384" width="8.875" style="44"/>
  </cols>
  <sheetData>
    <row r="1" spans="1:6" ht="20.25" customHeight="1">
      <c r="A1" s="54" t="s">
        <v>214</v>
      </c>
      <c r="B1" s="68"/>
      <c r="C1" s="68"/>
      <c r="D1" s="68"/>
      <c r="E1" s="68"/>
      <c r="F1" s="68"/>
    </row>
    <row r="2" spans="1:6" ht="15" customHeight="1">
      <c r="A2" s="25" t="s">
        <v>79</v>
      </c>
      <c r="B2"/>
      <c r="C2" s="68"/>
      <c r="D2" s="68"/>
      <c r="E2" s="68"/>
      <c r="F2" s="69"/>
    </row>
    <row r="3" spans="1:6" ht="15" customHeight="1">
      <c r="A3" s="76" t="s">
        <v>260</v>
      </c>
      <c r="B3"/>
      <c r="C3" s="68"/>
      <c r="D3" s="68"/>
      <c r="E3" s="68"/>
      <c r="F3" s="69"/>
    </row>
    <row r="4" spans="1:6" ht="15" customHeight="1">
      <c r="A4"/>
      <c r="B4"/>
      <c r="C4" s="68"/>
      <c r="D4" s="68"/>
      <c r="E4" s="68"/>
      <c r="F4" s="5" t="s">
        <v>308</v>
      </c>
    </row>
    <row r="5" spans="1:6" ht="20.25" customHeight="1">
      <c r="A5" s="122" t="s">
        <v>130</v>
      </c>
      <c r="B5" s="124" t="s">
        <v>142</v>
      </c>
      <c r="C5" s="124" t="s">
        <v>207</v>
      </c>
      <c r="D5" s="124"/>
      <c r="E5" s="124"/>
      <c r="F5" s="124"/>
    </row>
    <row r="6" spans="1:6" ht="20.25" customHeight="1">
      <c r="A6" s="122"/>
      <c r="B6" s="124"/>
      <c r="C6" s="124" t="s">
        <v>162</v>
      </c>
      <c r="D6" s="124" t="s">
        <v>208</v>
      </c>
      <c r="E6" s="124" t="s">
        <v>150</v>
      </c>
      <c r="F6" s="124" t="s">
        <v>32</v>
      </c>
    </row>
    <row r="7" spans="1:6" ht="20.25" customHeight="1" thickBot="1">
      <c r="A7" s="123"/>
      <c r="B7" s="125"/>
      <c r="C7" s="125"/>
      <c r="D7" s="125"/>
      <c r="E7" s="125"/>
      <c r="F7" s="125"/>
    </row>
    <row r="8" spans="1:6" ht="20.25" customHeight="1" thickTop="1">
      <c r="A8" s="70" t="s">
        <v>209</v>
      </c>
      <c r="B8" s="71">
        <v>6782974</v>
      </c>
      <c r="C8" s="71">
        <v>2333359</v>
      </c>
      <c r="D8" s="71">
        <v>320443</v>
      </c>
      <c r="E8" s="71">
        <v>3544354</v>
      </c>
      <c r="F8" s="71">
        <v>584817</v>
      </c>
    </row>
    <row r="9" spans="1:6" ht="20.25" customHeight="1">
      <c r="A9" s="70" t="s">
        <v>210</v>
      </c>
      <c r="B9" s="71">
        <v>708818</v>
      </c>
      <c r="C9" s="71">
        <v>59303</v>
      </c>
      <c r="D9" s="71">
        <v>133200</v>
      </c>
      <c r="E9" s="71">
        <f>B9-C9-D9</f>
        <v>516315</v>
      </c>
      <c r="F9" s="71"/>
    </row>
    <row r="10" spans="1:6" ht="20.25" customHeight="1">
      <c r="A10" s="70" t="s">
        <v>211</v>
      </c>
      <c r="B10" s="71">
        <v>574746</v>
      </c>
      <c r="C10" s="71">
        <v>0</v>
      </c>
      <c r="D10" s="71"/>
      <c r="E10" s="71">
        <v>574746</v>
      </c>
      <c r="F10" s="71"/>
    </row>
    <row r="11" spans="1:6" ht="20.25" customHeight="1">
      <c r="A11" s="70" t="s">
        <v>32</v>
      </c>
      <c r="B11" s="71"/>
      <c r="C11" s="71">
        <v>0</v>
      </c>
      <c r="D11" s="71">
        <v>0</v>
      </c>
      <c r="E11" s="71">
        <v>0</v>
      </c>
      <c r="F11" s="71"/>
    </row>
    <row r="12" spans="1:6" ht="20.25" customHeight="1">
      <c r="A12" s="72" t="s">
        <v>12</v>
      </c>
      <c r="B12" s="71">
        <f>SUM(B8:B11)</f>
        <v>8066538</v>
      </c>
      <c r="C12" s="71">
        <f>SUM(C8:C11)</f>
        <v>2392662</v>
      </c>
      <c r="D12" s="71">
        <f>SUM(D8:D11)</f>
        <v>453643</v>
      </c>
      <c r="E12" s="71">
        <f>SUM(E8:E11)</f>
        <v>4635415</v>
      </c>
      <c r="F12" s="71">
        <f>SUM(F8:F11)</f>
        <v>584817</v>
      </c>
    </row>
  </sheetData>
  <mergeCells count="7">
    <mergeCell ref="A5:A7"/>
    <mergeCell ref="B5:B7"/>
    <mergeCell ref="C5:F5"/>
    <mergeCell ref="C6:C7"/>
    <mergeCell ref="D6:D7"/>
    <mergeCell ref="E6:E7"/>
    <mergeCell ref="F6:F7"/>
  </mergeCells>
  <phoneticPr fontId="10"/>
  <pageMargins left="0.59055118110236227" right="0.39370078740157483" top="1.1811023622047245" bottom="0.39370078740157483" header="0.19685039370078741" footer="0.19685039370078741"/>
  <pageSetup paperSize="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8"/>
  <sheetViews>
    <sheetView view="pageBreakPreview" zoomScaleNormal="100" zoomScaleSheetLayoutView="100" zoomScalePageLayoutView="60" workbookViewId="0"/>
  </sheetViews>
  <sheetFormatPr defaultRowHeight="13.5"/>
  <cols>
    <col min="1" max="1" width="37.5" style="1" customWidth="1"/>
    <col min="2" max="2" width="28.375" style="1" customWidth="1"/>
    <col min="3" max="4" width="8.875" style="1"/>
  </cols>
  <sheetData>
    <row r="1" spans="1:2" ht="23.25">
      <c r="A1" s="2" t="s">
        <v>170</v>
      </c>
      <c r="B1"/>
    </row>
    <row r="2" spans="1:2" ht="14.25">
      <c r="A2" s="25" t="s">
        <v>79</v>
      </c>
      <c r="B2"/>
    </row>
    <row r="3" spans="1:2">
      <c r="A3" s="76" t="s">
        <v>260</v>
      </c>
      <c r="B3"/>
    </row>
    <row r="4" spans="1:2" ht="14.25" customHeight="1">
      <c r="A4"/>
      <c r="B4" s="5" t="s">
        <v>308</v>
      </c>
    </row>
    <row r="5" spans="1:2" ht="22.5" customHeight="1">
      <c r="A5" s="6" t="s">
        <v>28</v>
      </c>
      <c r="B5" s="6" t="s">
        <v>78</v>
      </c>
    </row>
    <row r="6" spans="1:2" ht="18" customHeight="1">
      <c r="A6" s="20" t="s">
        <v>29</v>
      </c>
      <c r="B6" s="11">
        <v>1043687</v>
      </c>
    </row>
    <row r="7" spans="1:2" ht="18" customHeight="1">
      <c r="A7" s="20"/>
      <c r="B7" s="11"/>
    </row>
    <row r="8" spans="1:2" ht="18" customHeight="1">
      <c r="A8" s="12" t="s">
        <v>12</v>
      </c>
      <c r="B8" s="11">
        <v>1043687</v>
      </c>
    </row>
  </sheetData>
  <phoneticPr fontId="10"/>
  <pageMargins left="0.59055118110236227" right="0.39370078740157483" top="1.1811023622047245" bottom="0.39370078740157483" header="0.19685039370078741" footer="0.19685039370078741"/>
  <pageSetup paperSize="9" firstPageNumber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AMK10"/>
  <sheetViews>
    <sheetView zoomScaleNormal="100" zoomScalePageLayoutView="60" workbookViewId="0"/>
  </sheetViews>
  <sheetFormatPr defaultRowHeight="13.5"/>
  <cols>
    <col min="1" max="1" width="22.875" style="1"/>
    <col min="2" max="7" width="19.875" style="1"/>
    <col min="8" max="1025" width="8.875" style="1"/>
  </cols>
  <sheetData>
    <row r="1" spans="1:7" ht="23.25">
      <c r="A1" s="2" t="s">
        <v>27</v>
      </c>
      <c r="B1"/>
      <c r="C1"/>
      <c r="D1"/>
      <c r="E1"/>
      <c r="F1"/>
      <c r="G1"/>
    </row>
    <row r="2" spans="1:7" ht="14.25">
      <c r="A2" s="3" t="s">
        <v>0</v>
      </c>
      <c r="B2"/>
      <c r="C2"/>
      <c r="D2"/>
      <c r="E2"/>
      <c r="F2"/>
      <c r="G2"/>
    </row>
    <row r="3" spans="1:7" ht="14.25">
      <c r="A3" s="3" t="s">
        <v>1</v>
      </c>
      <c r="B3"/>
      <c r="C3"/>
      <c r="D3"/>
      <c r="E3"/>
      <c r="F3"/>
      <c r="G3"/>
    </row>
    <row r="4" spans="1:7" ht="14.25">
      <c r="A4"/>
      <c r="B4"/>
      <c r="C4"/>
      <c r="D4"/>
      <c r="E4"/>
      <c r="F4"/>
      <c r="G4" s="5" t="s">
        <v>3</v>
      </c>
    </row>
    <row r="5" spans="1:7" ht="22.5" customHeight="1">
      <c r="A5" s="6" t="s">
        <v>28</v>
      </c>
      <c r="B5" s="6" t="s">
        <v>29</v>
      </c>
      <c r="C5" s="6" t="s">
        <v>30</v>
      </c>
      <c r="D5" s="6" t="s">
        <v>31</v>
      </c>
      <c r="E5" s="6" t="s">
        <v>32</v>
      </c>
      <c r="F5" s="7" t="s">
        <v>33</v>
      </c>
      <c r="G5" s="8" t="s">
        <v>11</v>
      </c>
    </row>
    <row r="6" spans="1:7" ht="18" customHeight="1">
      <c r="A6" s="9"/>
      <c r="B6" s="10"/>
      <c r="C6" s="10"/>
      <c r="D6" s="10"/>
      <c r="E6" s="10"/>
      <c r="F6" s="11">
        <f>SUM(B6:E6)</f>
        <v>0</v>
      </c>
      <c r="G6" s="10"/>
    </row>
    <row r="7" spans="1:7" ht="18" customHeight="1">
      <c r="A7" s="9"/>
      <c r="B7" s="10"/>
      <c r="C7" s="10"/>
      <c r="D7" s="10"/>
      <c r="E7" s="10"/>
      <c r="F7" s="11">
        <f>SUM(B7:E7)</f>
        <v>0</v>
      </c>
      <c r="G7" s="10"/>
    </row>
    <row r="8" spans="1:7" ht="18" customHeight="1">
      <c r="A8" s="9"/>
      <c r="B8" s="10"/>
      <c r="C8" s="10"/>
      <c r="D8" s="10"/>
      <c r="E8" s="10"/>
      <c r="F8" s="11">
        <f>SUM(B8:E8)</f>
        <v>0</v>
      </c>
      <c r="G8" s="10"/>
    </row>
    <row r="9" spans="1:7" ht="18" customHeight="1">
      <c r="A9" s="9"/>
      <c r="B9" s="10"/>
      <c r="C9" s="10"/>
      <c r="D9" s="10"/>
      <c r="E9" s="10"/>
      <c r="F9" s="11">
        <f>SUM(B9:E9)</f>
        <v>0</v>
      </c>
      <c r="G9" s="10"/>
    </row>
    <row r="10" spans="1:7" ht="18" customHeight="1">
      <c r="A10" s="12" t="s">
        <v>12</v>
      </c>
      <c r="B10" s="11">
        <f t="shared" ref="B10:G10" si="0">SUM(B6:B9)</f>
        <v>0</v>
      </c>
      <c r="C10" s="11">
        <f t="shared" si="0"/>
        <v>0</v>
      </c>
      <c r="D10" s="11">
        <f t="shared" si="0"/>
        <v>0</v>
      </c>
      <c r="E10" s="11">
        <f t="shared" si="0"/>
        <v>0</v>
      </c>
      <c r="F10" s="11">
        <f t="shared" si="0"/>
        <v>0</v>
      </c>
      <c r="G10" s="11">
        <f t="shared" si="0"/>
        <v>0</v>
      </c>
    </row>
  </sheetData>
  <phoneticPr fontId="10"/>
  <pageMargins left="0.38888888888888901" right="0.38888888888888901" top="0.38888888888888901" bottom="0.38888888888888901" header="0.194444444444444" footer="0.194444444444444"/>
  <pageSetup paperSize="0" scale="0" firstPageNumber="0" fitToHeight="0" orientation="portrait" usePrinterDefaults="0" horizontalDpi="0" verticalDpi="0" copies="0"/>
  <headerFooter>
    <oddHeader>&amp;R&amp;9&amp;D</oddHeader>
    <oddFooter>&amp;C&amp;9&amp;P/&amp;N&amp;R&amp;8 11-2　附属明細書入力シート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AMK19"/>
  <sheetViews>
    <sheetView zoomScaleNormal="100" zoomScalePageLayoutView="60" workbookViewId="0"/>
  </sheetViews>
  <sheetFormatPr defaultRowHeight="13.5"/>
  <cols>
    <col min="1" max="1" width="20.875" style="1"/>
    <col min="2" max="2" width="14.875" style="1"/>
    <col min="3" max="3" width="16.875" style="1"/>
    <col min="4" max="11" width="14.875" style="1"/>
    <col min="12" max="1025" width="8.875" style="1"/>
  </cols>
  <sheetData>
    <row r="1" spans="1:13" ht="23.25">
      <c r="A1" s="2" t="s">
        <v>34</v>
      </c>
      <c r="B1"/>
      <c r="C1"/>
      <c r="D1"/>
      <c r="E1"/>
      <c r="F1"/>
      <c r="G1"/>
      <c r="H1"/>
      <c r="I1"/>
      <c r="J1"/>
      <c r="K1"/>
      <c r="L1"/>
      <c r="M1"/>
    </row>
    <row r="2" spans="1:13" ht="14.25">
      <c r="A2" s="3" t="s">
        <v>35</v>
      </c>
      <c r="B2"/>
      <c r="C2"/>
      <c r="D2"/>
      <c r="E2"/>
      <c r="F2"/>
      <c r="G2"/>
      <c r="H2"/>
      <c r="I2"/>
      <c r="J2"/>
      <c r="K2"/>
      <c r="L2"/>
      <c r="M2"/>
    </row>
    <row r="3" spans="1:13" ht="14.25">
      <c r="A3" s="3" t="s">
        <v>1</v>
      </c>
      <c r="B3"/>
      <c r="C3"/>
      <c r="D3"/>
      <c r="E3"/>
      <c r="F3"/>
      <c r="G3"/>
      <c r="H3"/>
      <c r="I3"/>
      <c r="J3"/>
      <c r="K3"/>
      <c r="L3"/>
      <c r="M3"/>
    </row>
    <row r="4" spans="1:13" ht="14.25">
      <c r="A4"/>
      <c r="B4"/>
      <c r="C4"/>
      <c r="D4"/>
      <c r="E4"/>
      <c r="F4"/>
      <c r="G4"/>
      <c r="H4"/>
      <c r="I4"/>
      <c r="J4"/>
      <c r="K4" s="5" t="s">
        <v>3</v>
      </c>
      <c r="L4"/>
      <c r="M4"/>
    </row>
    <row r="5" spans="1:13" ht="22.5" customHeight="1">
      <c r="A5" s="112" t="s">
        <v>28</v>
      </c>
      <c r="B5" s="113" t="s">
        <v>36</v>
      </c>
      <c r="C5" s="14"/>
      <c r="D5" s="112" t="s">
        <v>37</v>
      </c>
      <c r="E5" s="111" t="s">
        <v>38</v>
      </c>
      <c r="F5" s="112" t="s">
        <v>39</v>
      </c>
      <c r="G5" s="111" t="s">
        <v>40</v>
      </c>
      <c r="H5" s="113" t="s">
        <v>41</v>
      </c>
      <c r="I5" s="15"/>
      <c r="J5" s="16"/>
      <c r="K5" s="112" t="s">
        <v>32</v>
      </c>
      <c r="L5"/>
      <c r="M5"/>
    </row>
    <row r="6" spans="1:13" ht="22.5" customHeight="1">
      <c r="A6" s="112"/>
      <c r="B6" s="112"/>
      <c r="C6" s="17" t="s">
        <v>42</v>
      </c>
      <c r="D6" s="112"/>
      <c r="E6" s="112"/>
      <c r="F6" s="112"/>
      <c r="G6" s="112"/>
      <c r="H6" s="112"/>
      <c r="I6" s="6" t="s">
        <v>43</v>
      </c>
      <c r="J6" s="6" t="s">
        <v>44</v>
      </c>
      <c r="K6" s="112"/>
      <c r="L6" s="18"/>
      <c r="M6" s="19" t="s">
        <v>45</v>
      </c>
    </row>
    <row r="7" spans="1:13" ht="18" customHeight="1">
      <c r="A7" s="20" t="s">
        <v>46</v>
      </c>
      <c r="B7" s="11"/>
      <c r="C7" s="21"/>
      <c r="D7" s="11"/>
      <c r="E7" s="11"/>
      <c r="F7" s="11"/>
      <c r="G7" s="11"/>
      <c r="H7" s="11"/>
      <c r="I7" s="11"/>
      <c r="J7" s="11"/>
      <c r="K7" s="11"/>
      <c r="L7" s="18"/>
      <c r="M7" s="18" t="str">
        <f t="shared" ref="M7:M18" si="0">IF(B7=SUM(D7:H7,K7),"OK","NG")</f>
        <v>OK</v>
      </c>
    </row>
    <row r="8" spans="1:13" ht="18" customHeight="1">
      <c r="A8" s="20" t="s">
        <v>47</v>
      </c>
      <c r="B8" s="22">
        <f t="shared" ref="B8:B13" si="1">SUM(D8:H8,K8)</f>
        <v>0</v>
      </c>
      <c r="C8" s="23"/>
      <c r="D8" s="10"/>
      <c r="E8" s="10"/>
      <c r="F8" s="10"/>
      <c r="G8" s="10"/>
      <c r="H8" s="10"/>
      <c r="I8" s="10"/>
      <c r="J8" s="10"/>
      <c r="K8" s="10"/>
      <c r="L8" s="18"/>
      <c r="M8" s="18" t="str">
        <f t="shared" si="0"/>
        <v>OK</v>
      </c>
    </row>
    <row r="9" spans="1:13" ht="18" customHeight="1">
      <c r="A9" s="20" t="s">
        <v>48</v>
      </c>
      <c r="B9" s="22">
        <f t="shared" si="1"/>
        <v>0</v>
      </c>
      <c r="C9" s="23"/>
      <c r="D9" s="10"/>
      <c r="E9" s="10"/>
      <c r="F9" s="10"/>
      <c r="G9" s="10"/>
      <c r="H9" s="10"/>
      <c r="I9" s="10"/>
      <c r="J9" s="10"/>
      <c r="K9" s="10"/>
      <c r="L9" s="18"/>
      <c r="M9" s="18" t="str">
        <f t="shared" si="0"/>
        <v>OK</v>
      </c>
    </row>
    <row r="10" spans="1:13" ht="18" customHeight="1">
      <c r="A10" s="20" t="s">
        <v>49</v>
      </c>
      <c r="B10" s="22">
        <f t="shared" si="1"/>
        <v>0</v>
      </c>
      <c r="C10" s="23"/>
      <c r="D10" s="10"/>
      <c r="E10" s="10"/>
      <c r="F10" s="10"/>
      <c r="G10" s="10"/>
      <c r="H10" s="10"/>
      <c r="I10" s="10"/>
      <c r="J10" s="10"/>
      <c r="K10" s="10"/>
      <c r="L10" s="18"/>
      <c r="M10" s="18" t="str">
        <f t="shared" si="0"/>
        <v>OK</v>
      </c>
    </row>
    <row r="11" spans="1:13" ht="18" customHeight="1">
      <c r="A11" s="20" t="s">
        <v>50</v>
      </c>
      <c r="B11" s="22">
        <f t="shared" si="1"/>
        <v>0</v>
      </c>
      <c r="C11" s="23"/>
      <c r="D11" s="10"/>
      <c r="E11" s="10"/>
      <c r="F11" s="10"/>
      <c r="G11" s="10"/>
      <c r="H11" s="10"/>
      <c r="I11" s="10"/>
      <c r="J11" s="10"/>
      <c r="K11" s="10"/>
      <c r="L11" s="18"/>
      <c r="M11" s="18" t="str">
        <f t="shared" si="0"/>
        <v>OK</v>
      </c>
    </row>
    <row r="12" spans="1:13" ht="18" customHeight="1">
      <c r="A12" s="20" t="s">
        <v>51</v>
      </c>
      <c r="B12" s="22">
        <f t="shared" si="1"/>
        <v>0</v>
      </c>
      <c r="C12" s="23"/>
      <c r="D12" s="10"/>
      <c r="E12" s="10"/>
      <c r="F12" s="10"/>
      <c r="G12" s="10"/>
      <c r="H12" s="10"/>
      <c r="I12" s="10"/>
      <c r="J12" s="10"/>
      <c r="K12" s="10"/>
      <c r="L12" s="18"/>
      <c r="M12" s="18" t="str">
        <f t="shared" si="0"/>
        <v>OK</v>
      </c>
    </row>
    <row r="13" spans="1:13" ht="18" customHeight="1">
      <c r="A13" s="20" t="s">
        <v>52</v>
      </c>
      <c r="B13" s="22">
        <f t="shared" si="1"/>
        <v>0</v>
      </c>
      <c r="C13" s="23"/>
      <c r="D13" s="10"/>
      <c r="E13" s="10"/>
      <c r="F13" s="10"/>
      <c r="G13" s="10"/>
      <c r="H13" s="10"/>
      <c r="I13" s="10"/>
      <c r="J13" s="10"/>
      <c r="K13" s="10"/>
      <c r="L13" s="18"/>
      <c r="M13" s="18" t="str">
        <f t="shared" si="0"/>
        <v>OK</v>
      </c>
    </row>
    <row r="14" spans="1:13" ht="18" customHeight="1">
      <c r="A14" s="20" t="s">
        <v>53</v>
      </c>
      <c r="B14" s="11"/>
      <c r="C14" s="21"/>
      <c r="D14" s="11"/>
      <c r="E14" s="11"/>
      <c r="F14" s="11"/>
      <c r="G14" s="11"/>
      <c r="H14" s="11"/>
      <c r="I14" s="11"/>
      <c r="J14" s="11"/>
      <c r="K14" s="11"/>
      <c r="L14" s="18"/>
      <c r="M14" s="18" t="str">
        <f t="shared" si="0"/>
        <v>OK</v>
      </c>
    </row>
    <row r="15" spans="1:13" ht="18" customHeight="1">
      <c r="A15" s="20" t="s">
        <v>54</v>
      </c>
      <c r="B15" s="22">
        <f>SUM(D15:H15,K15)</f>
        <v>0</v>
      </c>
      <c r="C15" s="23"/>
      <c r="D15" s="10"/>
      <c r="E15" s="10"/>
      <c r="F15" s="10"/>
      <c r="G15" s="10"/>
      <c r="H15" s="10"/>
      <c r="I15" s="10"/>
      <c r="J15" s="10"/>
      <c r="K15" s="10"/>
      <c r="L15" s="18"/>
      <c r="M15" s="18" t="str">
        <f t="shared" si="0"/>
        <v>OK</v>
      </c>
    </row>
    <row r="16" spans="1:13" ht="18" customHeight="1">
      <c r="A16" s="20" t="s">
        <v>55</v>
      </c>
      <c r="B16" s="22">
        <f>SUM(D16:H16,K16)</f>
        <v>0</v>
      </c>
      <c r="C16" s="23"/>
      <c r="D16" s="10"/>
      <c r="E16" s="10"/>
      <c r="F16" s="10"/>
      <c r="G16" s="10"/>
      <c r="H16" s="10"/>
      <c r="I16" s="10"/>
      <c r="J16" s="10"/>
      <c r="K16" s="10"/>
      <c r="L16" s="18"/>
      <c r="M16" s="18" t="str">
        <f t="shared" si="0"/>
        <v>OK</v>
      </c>
    </row>
    <row r="17" spans="1:13" ht="18" customHeight="1">
      <c r="A17" s="20" t="s">
        <v>56</v>
      </c>
      <c r="B17" s="22">
        <f>SUM(D17:H17,K17)</f>
        <v>0</v>
      </c>
      <c r="C17" s="23"/>
      <c r="D17" s="10"/>
      <c r="E17" s="10"/>
      <c r="F17" s="10"/>
      <c r="G17" s="10"/>
      <c r="H17" s="10"/>
      <c r="I17" s="10"/>
      <c r="J17" s="10"/>
      <c r="K17" s="10"/>
      <c r="L17" s="18"/>
      <c r="M17" s="18" t="str">
        <f t="shared" si="0"/>
        <v>OK</v>
      </c>
    </row>
    <row r="18" spans="1:13" ht="18" customHeight="1">
      <c r="A18" s="20" t="s">
        <v>52</v>
      </c>
      <c r="B18" s="22">
        <f>SUM(D18:H18,K18)</f>
        <v>0</v>
      </c>
      <c r="C18" s="23"/>
      <c r="D18" s="10"/>
      <c r="E18" s="10"/>
      <c r="F18" s="10"/>
      <c r="G18" s="10"/>
      <c r="H18" s="10"/>
      <c r="I18" s="10"/>
      <c r="J18" s="10"/>
      <c r="K18" s="10"/>
      <c r="L18" s="18"/>
      <c r="M18" s="18" t="str">
        <f t="shared" si="0"/>
        <v>OK</v>
      </c>
    </row>
    <row r="19" spans="1:13" ht="18" customHeight="1">
      <c r="A19" s="12" t="s">
        <v>57</v>
      </c>
      <c r="B19" s="11">
        <f t="shared" ref="B19:K19" si="2">SUM(B8:B18)</f>
        <v>0</v>
      </c>
      <c r="C19" s="11">
        <f t="shared" si="2"/>
        <v>0</v>
      </c>
      <c r="D19" s="11">
        <f t="shared" si="2"/>
        <v>0</v>
      </c>
      <c r="E19" s="11">
        <f t="shared" si="2"/>
        <v>0</v>
      </c>
      <c r="F19" s="11">
        <f t="shared" si="2"/>
        <v>0</v>
      </c>
      <c r="G19" s="11">
        <f t="shared" si="2"/>
        <v>0</v>
      </c>
      <c r="H19" s="11">
        <f t="shared" si="2"/>
        <v>0</v>
      </c>
      <c r="I19" s="11">
        <f t="shared" si="2"/>
        <v>0</v>
      </c>
      <c r="J19" s="11">
        <f t="shared" si="2"/>
        <v>0</v>
      </c>
      <c r="K19" s="11">
        <f t="shared" si="2"/>
        <v>0</v>
      </c>
    </row>
  </sheetData>
  <mergeCells count="8">
    <mergeCell ref="G5:G6"/>
    <mergeCell ref="H5:H6"/>
    <mergeCell ref="K5:K6"/>
    <mergeCell ref="A5:A6"/>
    <mergeCell ref="B5:B6"/>
    <mergeCell ref="D5:D6"/>
    <mergeCell ref="E5:E6"/>
    <mergeCell ref="F5:F6"/>
  </mergeCells>
  <phoneticPr fontId="10"/>
  <pageMargins left="0.38888888888888901" right="0.38888888888888901" top="0.38888888888888901" bottom="0.38888888888888901" header="0.194444444444444" footer="0.194444444444444"/>
  <pageSetup paperSize="0" scale="0" firstPageNumber="0" fitToHeight="0" orientation="portrait" usePrinterDefaults="0" horizontalDpi="0" verticalDpi="0" copies="0"/>
  <headerFooter>
    <oddHeader>&amp;R&amp;9&amp;D</oddHeader>
    <oddFooter>&amp;C&amp;9&amp;P/&amp;N&amp;R&amp;8 11-2　附属明細書入力シート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MK19"/>
  <sheetViews>
    <sheetView zoomScaleNormal="100" zoomScalePageLayoutView="60" workbookViewId="0"/>
  </sheetViews>
  <sheetFormatPr defaultRowHeight="13.5"/>
  <cols>
    <col min="1" max="1" width="20.875" style="1"/>
    <col min="2" max="2" width="14.875" style="1"/>
    <col min="3" max="3" width="16.875" style="1"/>
    <col min="4" max="11" width="14.875" style="1"/>
    <col min="12" max="1025" width="8.875" style="1"/>
  </cols>
  <sheetData>
    <row r="1" spans="1:13" ht="23.25">
      <c r="A1" s="2" t="s">
        <v>34</v>
      </c>
      <c r="B1"/>
      <c r="C1"/>
      <c r="D1"/>
      <c r="E1"/>
      <c r="F1"/>
      <c r="G1"/>
      <c r="H1"/>
      <c r="I1"/>
      <c r="J1"/>
      <c r="K1"/>
      <c r="L1"/>
      <c r="M1"/>
    </row>
    <row r="2" spans="1:13" ht="14.25">
      <c r="A2" s="3" t="s">
        <v>35</v>
      </c>
      <c r="B2"/>
      <c r="C2"/>
      <c r="D2"/>
      <c r="E2"/>
      <c r="F2"/>
      <c r="G2"/>
      <c r="H2"/>
      <c r="I2"/>
      <c r="J2"/>
      <c r="K2"/>
      <c r="L2"/>
      <c r="M2"/>
    </row>
    <row r="3" spans="1:13" ht="14.25">
      <c r="A3" s="3" t="s">
        <v>1</v>
      </c>
      <c r="B3"/>
      <c r="C3"/>
      <c r="D3"/>
      <c r="E3"/>
      <c r="F3"/>
      <c r="G3"/>
      <c r="H3"/>
      <c r="I3"/>
      <c r="J3"/>
      <c r="K3"/>
      <c r="L3"/>
      <c r="M3"/>
    </row>
    <row r="4" spans="1:13" ht="14.25">
      <c r="A4"/>
      <c r="B4"/>
      <c r="C4"/>
      <c r="D4"/>
      <c r="E4"/>
      <c r="F4"/>
      <c r="G4"/>
      <c r="H4"/>
      <c r="I4"/>
      <c r="J4"/>
      <c r="K4" s="5" t="s">
        <v>3</v>
      </c>
      <c r="L4"/>
      <c r="M4"/>
    </row>
    <row r="5" spans="1:13" ht="22.5" customHeight="1">
      <c r="A5" s="112" t="s">
        <v>28</v>
      </c>
      <c r="B5" s="113" t="s">
        <v>36</v>
      </c>
      <c r="C5" s="14"/>
      <c r="D5" s="112" t="s">
        <v>37</v>
      </c>
      <c r="E5" s="111" t="s">
        <v>38</v>
      </c>
      <c r="F5" s="112" t="s">
        <v>39</v>
      </c>
      <c r="G5" s="111" t="s">
        <v>40</v>
      </c>
      <c r="H5" s="113" t="s">
        <v>41</v>
      </c>
      <c r="I5" s="15"/>
      <c r="J5" s="16"/>
      <c r="K5" s="112" t="s">
        <v>32</v>
      </c>
      <c r="L5"/>
      <c r="M5"/>
    </row>
    <row r="6" spans="1:13" ht="22.5" customHeight="1">
      <c r="A6" s="112"/>
      <c r="B6" s="112"/>
      <c r="C6" s="17" t="s">
        <v>42</v>
      </c>
      <c r="D6" s="112"/>
      <c r="E6" s="112"/>
      <c r="F6" s="112"/>
      <c r="G6" s="112"/>
      <c r="H6" s="112"/>
      <c r="I6" s="6" t="s">
        <v>43</v>
      </c>
      <c r="J6" s="6" t="s">
        <v>44</v>
      </c>
      <c r="K6" s="112"/>
      <c r="L6" s="18"/>
      <c r="M6" s="19" t="s">
        <v>45</v>
      </c>
    </row>
    <row r="7" spans="1:13" ht="18" customHeight="1">
      <c r="A7" s="20" t="s">
        <v>46</v>
      </c>
      <c r="B7" s="11"/>
      <c r="C7" s="21"/>
      <c r="D7" s="11"/>
      <c r="E7" s="11"/>
      <c r="F7" s="11"/>
      <c r="G7" s="11"/>
      <c r="H7" s="11"/>
      <c r="I7" s="11"/>
      <c r="J7" s="11"/>
      <c r="K7" s="11"/>
      <c r="L7" s="18"/>
      <c r="M7" s="18" t="str">
        <f t="shared" ref="M7:M18" si="0">IF(B7=SUM(D7:H7,K7),"OK","NG")</f>
        <v>OK</v>
      </c>
    </row>
    <row r="8" spans="1:13" ht="18" customHeight="1">
      <c r="A8" s="20" t="s">
        <v>47</v>
      </c>
      <c r="B8" s="22">
        <f t="shared" ref="B8:B13" si="1">SUM(D8:H8,K8)</f>
        <v>0</v>
      </c>
      <c r="C8" s="23"/>
      <c r="D8" s="10"/>
      <c r="E8" s="10"/>
      <c r="F8" s="10"/>
      <c r="G8" s="10"/>
      <c r="H8" s="10"/>
      <c r="I8" s="10"/>
      <c r="J8" s="10"/>
      <c r="K8" s="10"/>
      <c r="L8" s="18"/>
      <c r="M8" s="18" t="str">
        <f t="shared" si="0"/>
        <v>OK</v>
      </c>
    </row>
    <row r="9" spans="1:13" ht="18" customHeight="1">
      <c r="A9" s="20" t="s">
        <v>48</v>
      </c>
      <c r="B9" s="22">
        <f t="shared" si="1"/>
        <v>0</v>
      </c>
      <c r="C9" s="23"/>
      <c r="D9" s="10"/>
      <c r="E9" s="10"/>
      <c r="F9" s="10"/>
      <c r="G9" s="10"/>
      <c r="H9" s="10"/>
      <c r="I9" s="10"/>
      <c r="J9" s="10"/>
      <c r="K9" s="10"/>
      <c r="L9" s="18"/>
      <c r="M9" s="18" t="str">
        <f t="shared" si="0"/>
        <v>OK</v>
      </c>
    </row>
    <row r="10" spans="1:13" ht="18" customHeight="1">
      <c r="A10" s="20" t="s">
        <v>49</v>
      </c>
      <c r="B10" s="22">
        <f t="shared" si="1"/>
        <v>0</v>
      </c>
      <c r="C10" s="23"/>
      <c r="D10" s="10"/>
      <c r="E10" s="10"/>
      <c r="F10" s="10"/>
      <c r="G10" s="10"/>
      <c r="H10" s="10"/>
      <c r="I10" s="10"/>
      <c r="J10" s="10"/>
      <c r="K10" s="10"/>
      <c r="L10" s="18"/>
      <c r="M10" s="18" t="str">
        <f t="shared" si="0"/>
        <v>OK</v>
      </c>
    </row>
    <row r="11" spans="1:13" ht="18" customHeight="1">
      <c r="A11" s="20" t="s">
        <v>50</v>
      </c>
      <c r="B11" s="22">
        <f t="shared" si="1"/>
        <v>0</v>
      </c>
      <c r="C11" s="23"/>
      <c r="D11" s="10"/>
      <c r="E11" s="10"/>
      <c r="F11" s="10"/>
      <c r="G11" s="10"/>
      <c r="H11" s="10"/>
      <c r="I11" s="10"/>
      <c r="J11" s="10"/>
      <c r="K11" s="10"/>
      <c r="L11" s="18"/>
      <c r="M11" s="18" t="str">
        <f t="shared" si="0"/>
        <v>OK</v>
      </c>
    </row>
    <row r="12" spans="1:13" ht="18" customHeight="1">
      <c r="A12" s="20" t="s">
        <v>51</v>
      </c>
      <c r="B12" s="22">
        <f t="shared" si="1"/>
        <v>0</v>
      </c>
      <c r="C12" s="23"/>
      <c r="D12" s="10"/>
      <c r="E12" s="10"/>
      <c r="F12" s="10"/>
      <c r="G12" s="10"/>
      <c r="H12" s="10"/>
      <c r="I12" s="10"/>
      <c r="J12" s="10"/>
      <c r="K12" s="10"/>
      <c r="L12" s="18"/>
      <c r="M12" s="18" t="str">
        <f t="shared" si="0"/>
        <v>OK</v>
      </c>
    </row>
    <row r="13" spans="1:13" ht="18" customHeight="1">
      <c r="A13" s="20" t="s">
        <v>52</v>
      </c>
      <c r="B13" s="22">
        <f t="shared" si="1"/>
        <v>0</v>
      </c>
      <c r="C13" s="23"/>
      <c r="D13" s="10"/>
      <c r="E13" s="10"/>
      <c r="F13" s="10"/>
      <c r="G13" s="10"/>
      <c r="H13" s="10"/>
      <c r="I13" s="10"/>
      <c r="J13" s="10"/>
      <c r="K13" s="10"/>
      <c r="L13" s="18"/>
      <c r="M13" s="18" t="str">
        <f t="shared" si="0"/>
        <v>OK</v>
      </c>
    </row>
    <row r="14" spans="1:13" ht="18" customHeight="1">
      <c r="A14" s="20" t="s">
        <v>53</v>
      </c>
      <c r="B14" s="11"/>
      <c r="C14" s="21"/>
      <c r="D14" s="11"/>
      <c r="E14" s="11"/>
      <c r="F14" s="11"/>
      <c r="G14" s="11"/>
      <c r="H14" s="11"/>
      <c r="I14" s="11"/>
      <c r="J14" s="11"/>
      <c r="K14" s="11"/>
      <c r="L14" s="18"/>
      <c r="M14" s="18" t="str">
        <f t="shared" si="0"/>
        <v>OK</v>
      </c>
    </row>
    <row r="15" spans="1:13" ht="18" customHeight="1">
      <c r="A15" s="20" t="s">
        <v>54</v>
      </c>
      <c r="B15" s="22">
        <f>SUM(D15:H15,K15)</f>
        <v>0</v>
      </c>
      <c r="C15" s="23"/>
      <c r="D15" s="10"/>
      <c r="E15" s="10"/>
      <c r="F15" s="10"/>
      <c r="G15" s="10"/>
      <c r="H15" s="10"/>
      <c r="I15" s="10"/>
      <c r="J15" s="10"/>
      <c r="K15" s="10"/>
      <c r="L15" s="18"/>
      <c r="M15" s="18" t="str">
        <f t="shared" si="0"/>
        <v>OK</v>
      </c>
    </row>
    <row r="16" spans="1:13" ht="18" customHeight="1">
      <c r="A16" s="20" t="s">
        <v>55</v>
      </c>
      <c r="B16" s="22">
        <f>SUM(D16:H16,K16)</f>
        <v>0</v>
      </c>
      <c r="C16" s="23"/>
      <c r="D16" s="10"/>
      <c r="E16" s="10"/>
      <c r="F16" s="10"/>
      <c r="G16" s="10"/>
      <c r="H16" s="10"/>
      <c r="I16" s="10"/>
      <c r="J16" s="10"/>
      <c r="K16" s="10"/>
      <c r="L16" s="18"/>
      <c r="M16" s="18" t="str">
        <f t="shared" si="0"/>
        <v>OK</v>
      </c>
    </row>
    <row r="17" spans="1:13" ht="18" customHeight="1">
      <c r="A17" s="20" t="s">
        <v>56</v>
      </c>
      <c r="B17" s="22">
        <f>SUM(D17:H17,K17)</f>
        <v>0</v>
      </c>
      <c r="C17" s="23"/>
      <c r="D17" s="10"/>
      <c r="E17" s="10"/>
      <c r="F17" s="10"/>
      <c r="G17" s="10"/>
      <c r="H17" s="10"/>
      <c r="I17" s="10"/>
      <c r="J17" s="10"/>
      <c r="K17" s="10"/>
      <c r="L17" s="18"/>
      <c r="M17" s="18" t="str">
        <f t="shared" si="0"/>
        <v>OK</v>
      </c>
    </row>
    <row r="18" spans="1:13" ht="18" customHeight="1">
      <c r="A18" s="20" t="s">
        <v>52</v>
      </c>
      <c r="B18" s="22">
        <f>SUM(D18:H18,K18)</f>
        <v>0</v>
      </c>
      <c r="C18" s="23"/>
      <c r="D18" s="10"/>
      <c r="E18" s="10"/>
      <c r="F18" s="10"/>
      <c r="G18" s="10"/>
      <c r="H18" s="10"/>
      <c r="I18" s="10"/>
      <c r="J18" s="10"/>
      <c r="K18" s="10"/>
      <c r="L18" s="18"/>
      <c r="M18" s="18" t="str">
        <f t="shared" si="0"/>
        <v>OK</v>
      </c>
    </row>
    <row r="19" spans="1:13" ht="18" customHeight="1">
      <c r="A19" s="12" t="s">
        <v>57</v>
      </c>
      <c r="B19" s="11">
        <f t="shared" ref="B19:K19" si="2">SUM(B8:B18)</f>
        <v>0</v>
      </c>
      <c r="C19" s="11">
        <f t="shared" si="2"/>
        <v>0</v>
      </c>
      <c r="D19" s="11">
        <f t="shared" si="2"/>
        <v>0</v>
      </c>
      <c r="E19" s="11">
        <f t="shared" si="2"/>
        <v>0</v>
      </c>
      <c r="F19" s="11">
        <f t="shared" si="2"/>
        <v>0</v>
      </c>
      <c r="G19" s="11">
        <f t="shared" si="2"/>
        <v>0</v>
      </c>
      <c r="H19" s="11">
        <f t="shared" si="2"/>
        <v>0</v>
      </c>
      <c r="I19" s="11">
        <f t="shared" si="2"/>
        <v>0</v>
      </c>
      <c r="J19" s="11">
        <f t="shared" si="2"/>
        <v>0</v>
      </c>
      <c r="K19" s="11">
        <f t="shared" si="2"/>
        <v>0</v>
      </c>
    </row>
  </sheetData>
  <mergeCells count="8">
    <mergeCell ref="G5:G6"/>
    <mergeCell ref="H5:H6"/>
    <mergeCell ref="K5:K6"/>
    <mergeCell ref="A5:A6"/>
    <mergeCell ref="B5:B6"/>
    <mergeCell ref="D5:D6"/>
    <mergeCell ref="E5:E6"/>
    <mergeCell ref="F5:F6"/>
  </mergeCells>
  <phoneticPr fontId="10"/>
  <pageMargins left="0.38888888888888901" right="0.38888888888888901" top="0.38888888888888901" bottom="0.38888888888888901" header="0.194444444444444" footer="0.194444444444444"/>
  <pageSetup paperSize="0" scale="0" firstPageNumber="0" fitToHeight="0" orientation="portrait" usePrinterDefaults="0" horizontalDpi="0" verticalDpi="0" copies="0"/>
  <headerFooter>
    <oddHeader>&amp;R&amp;9&amp;D</oddHeader>
    <oddFooter>&amp;C&amp;9&amp;P/&amp;N&amp;R&amp;8 11-2　附属明細書入力シート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MK6"/>
  <sheetViews>
    <sheetView zoomScaleNormal="100" zoomScalePageLayoutView="60" workbookViewId="0"/>
  </sheetViews>
  <sheetFormatPr defaultRowHeight="13.5"/>
  <cols>
    <col min="1" max="1" width="22.875" style="1"/>
    <col min="2" max="10" width="12.875" style="1"/>
    <col min="11" max="1025" width="8.875" style="1"/>
  </cols>
  <sheetData>
    <row r="1" spans="1:10" ht="23.25">
      <c r="A1" s="2" t="s">
        <v>67</v>
      </c>
      <c r="B1"/>
      <c r="C1"/>
      <c r="D1"/>
      <c r="E1"/>
      <c r="F1"/>
      <c r="G1"/>
      <c r="H1"/>
      <c r="I1"/>
      <c r="J1"/>
    </row>
    <row r="2" spans="1:10" ht="14.25">
      <c r="A2" s="3" t="s">
        <v>35</v>
      </c>
      <c r="B2"/>
      <c r="C2"/>
      <c r="D2"/>
      <c r="E2"/>
      <c r="F2"/>
      <c r="G2"/>
      <c r="H2"/>
      <c r="I2"/>
      <c r="J2"/>
    </row>
    <row r="3" spans="1:10" ht="14.25">
      <c r="A3" s="3" t="s">
        <v>1</v>
      </c>
      <c r="B3"/>
      <c r="C3"/>
      <c r="D3"/>
      <c r="E3"/>
      <c r="F3"/>
      <c r="G3"/>
      <c r="H3"/>
      <c r="I3"/>
      <c r="J3"/>
    </row>
    <row r="4" spans="1:10" ht="14.25">
      <c r="A4"/>
      <c r="B4"/>
      <c r="C4"/>
      <c r="D4"/>
      <c r="E4"/>
      <c r="F4"/>
      <c r="G4"/>
      <c r="H4"/>
      <c r="I4"/>
      <c r="J4" s="5" t="s">
        <v>3</v>
      </c>
    </row>
    <row r="5" spans="1:10" ht="22.5" customHeight="1">
      <c r="A5" s="17" t="s">
        <v>36</v>
      </c>
      <c r="B5" s="24" t="s">
        <v>68</v>
      </c>
      <c r="C5" s="8" t="s">
        <v>69</v>
      </c>
      <c r="D5" s="8" t="s">
        <v>70</v>
      </c>
      <c r="E5" s="8" t="s">
        <v>71</v>
      </c>
      <c r="F5" s="8" t="s">
        <v>72</v>
      </c>
      <c r="G5" s="8" t="s">
        <v>73</v>
      </c>
      <c r="H5" s="8" t="s">
        <v>74</v>
      </c>
      <c r="I5" s="8" t="s">
        <v>75</v>
      </c>
      <c r="J5" s="24" t="s">
        <v>76</v>
      </c>
    </row>
    <row r="6" spans="1:10" ht="18" customHeight="1">
      <c r="A6" s="21">
        <f>SUM(B6:J6)</f>
        <v>0</v>
      </c>
      <c r="B6" s="10"/>
      <c r="C6" s="10"/>
      <c r="D6" s="10"/>
      <c r="E6" s="10"/>
      <c r="F6" s="10"/>
      <c r="G6" s="10"/>
      <c r="H6" s="10"/>
      <c r="I6" s="10"/>
      <c r="J6" s="10"/>
    </row>
  </sheetData>
  <phoneticPr fontId="10"/>
  <pageMargins left="0.38888888888888901" right="0.38888888888888901" top="0.38888888888888901" bottom="0.38888888888888901" header="0.194444444444444" footer="0.194444444444444"/>
  <pageSetup paperSize="0" scale="0" firstPageNumber="0" orientation="portrait" usePrinterDefaults="0" horizontalDpi="0" verticalDpi="0" copies="0"/>
  <headerFooter>
    <oddHeader>&amp;R&amp;9&amp;D</oddHeader>
    <oddFooter>&amp;C&amp;9&amp;P/&amp;N&amp;R&amp;8 11-2　附属明細書入力シート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MK6"/>
  <sheetViews>
    <sheetView zoomScaleNormal="100" zoomScalePageLayoutView="60" workbookViewId="0"/>
  </sheetViews>
  <sheetFormatPr defaultRowHeight="13.5"/>
  <cols>
    <col min="1" max="1" width="22.875" style="1"/>
    <col min="2" max="9" width="12.875" style="1"/>
    <col min="10" max="1025" width="8.875" style="1"/>
  </cols>
  <sheetData>
    <row r="1" spans="1:9" ht="23.25">
      <c r="A1" s="2" t="s">
        <v>58</v>
      </c>
      <c r="B1"/>
      <c r="C1"/>
      <c r="D1"/>
      <c r="E1"/>
      <c r="F1"/>
      <c r="G1"/>
      <c r="H1"/>
      <c r="I1"/>
    </row>
    <row r="2" spans="1:9" ht="14.25">
      <c r="A2" s="3" t="s">
        <v>35</v>
      </c>
      <c r="B2"/>
      <c r="C2"/>
      <c r="D2"/>
      <c r="E2"/>
      <c r="F2"/>
      <c r="G2"/>
      <c r="H2"/>
      <c r="I2"/>
    </row>
    <row r="3" spans="1:9" ht="14.25">
      <c r="A3" s="3" t="s">
        <v>1</v>
      </c>
      <c r="B3"/>
      <c r="C3"/>
      <c r="D3"/>
      <c r="E3"/>
      <c r="F3"/>
      <c r="G3"/>
      <c r="H3"/>
      <c r="I3"/>
    </row>
    <row r="4" spans="1:9" ht="14.25">
      <c r="A4"/>
      <c r="B4"/>
      <c r="C4"/>
      <c r="D4"/>
      <c r="E4"/>
      <c r="F4"/>
      <c r="G4"/>
      <c r="H4"/>
      <c r="I4" s="5" t="s">
        <v>3</v>
      </c>
    </row>
    <row r="5" spans="1:9" ht="37.5" customHeight="1">
      <c r="A5" s="17" t="s">
        <v>36</v>
      </c>
      <c r="B5" s="24" t="s">
        <v>59</v>
      </c>
      <c r="C5" s="8" t="s">
        <v>60</v>
      </c>
      <c r="D5" s="8" t="s">
        <v>61</v>
      </c>
      <c r="E5" s="8" t="s">
        <v>62</v>
      </c>
      <c r="F5" s="8" t="s">
        <v>63</v>
      </c>
      <c r="G5" s="8" t="s">
        <v>64</v>
      </c>
      <c r="H5" s="24" t="s">
        <v>65</v>
      </c>
      <c r="I5" s="8" t="s">
        <v>66</v>
      </c>
    </row>
    <row r="6" spans="1:9" ht="18" customHeight="1">
      <c r="A6" s="21">
        <f>SUM(B6:H6)</f>
        <v>0</v>
      </c>
      <c r="B6" s="10"/>
      <c r="C6" s="10"/>
      <c r="D6" s="10"/>
      <c r="E6" s="10"/>
      <c r="F6" s="10"/>
      <c r="G6" s="10"/>
      <c r="H6" s="10"/>
      <c r="I6" s="11"/>
    </row>
  </sheetData>
  <phoneticPr fontId="10"/>
  <pageMargins left="0.38888888888888901" right="0.38888888888888901" top="0.38888888888888901" bottom="0.38888888888888901" header="0.194444444444444" footer="0.194444444444444"/>
  <pageSetup paperSize="9" firstPageNumber="0" orientation="portrait" verticalDpi="0" r:id="rId1"/>
  <headerFooter>
    <oddHeader>&amp;R&amp;9&amp;D</oddHeader>
    <oddFooter>&amp;C&amp;9&amp;P/&amp;N&amp;R&amp;8 11-2　附属明細書入力シート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AMK6"/>
  <sheetViews>
    <sheetView zoomScaleNormal="100" zoomScalePageLayoutView="60" workbookViewId="0"/>
  </sheetViews>
  <sheetFormatPr defaultRowHeight="13.5"/>
  <cols>
    <col min="1" max="1" width="22.875" style="1"/>
    <col min="2" max="9" width="12.875" style="1"/>
    <col min="10" max="1025" width="8.875" style="1"/>
  </cols>
  <sheetData>
    <row r="1" spans="1:9" ht="23.25">
      <c r="A1" s="2" t="s">
        <v>58</v>
      </c>
      <c r="B1"/>
      <c r="C1"/>
      <c r="D1"/>
      <c r="E1"/>
      <c r="F1"/>
      <c r="G1"/>
      <c r="H1"/>
      <c r="I1"/>
    </row>
    <row r="2" spans="1:9" ht="14.25">
      <c r="A2" s="3" t="s">
        <v>35</v>
      </c>
      <c r="B2"/>
      <c r="C2"/>
      <c r="D2"/>
      <c r="E2"/>
      <c r="F2"/>
      <c r="G2"/>
      <c r="H2"/>
      <c r="I2"/>
    </row>
    <row r="3" spans="1:9" ht="14.25">
      <c r="A3" s="3" t="s">
        <v>1</v>
      </c>
      <c r="B3"/>
      <c r="C3"/>
      <c r="D3"/>
      <c r="E3"/>
      <c r="F3"/>
      <c r="G3"/>
      <c r="H3"/>
      <c r="I3"/>
    </row>
    <row r="4" spans="1:9" ht="14.25">
      <c r="A4"/>
      <c r="B4"/>
      <c r="C4"/>
      <c r="D4"/>
      <c r="E4"/>
      <c r="F4"/>
      <c r="G4"/>
      <c r="H4"/>
      <c r="I4" s="5" t="s">
        <v>3</v>
      </c>
    </row>
    <row r="5" spans="1:9" ht="37.5" customHeight="1">
      <c r="A5" s="17" t="s">
        <v>36</v>
      </c>
      <c r="B5" s="24" t="s">
        <v>59</v>
      </c>
      <c r="C5" s="8" t="s">
        <v>60</v>
      </c>
      <c r="D5" s="8" t="s">
        <v>61</v>
      </c>
      <c r="E5" s="8" t="s">
        <v>62</v>
      </c>
      <c r="F5" s="8" t="s">
        <v>63</v>
      </c>
      <c r="G5" s="8" t="s">
        <v>64</v>
      </c>
      <c r="H5" s="24" t="s">
        <v>65</v>
      </c>
      <c r="I5" s="8" t="s">
        <v>66</v>
      </c>
    </row>
    <row r="6" spans="1:9" ht="18" customHeight="1">
      <c r="A6" s="21">
        <f>SUM(B6:H6)</f>
        <v>0</v>
      </c>
      <c r="B6" s="10"/>
      <c r="C6" s="10"/>
      <c r="D6" s="10"/>
      <c r="E6" s="10"/>
      <c r="F6" s="10"/>
      <c r="G6" s="10"/>
      <c r="H6" s="10"/>
      <c r="I6" s="11"/>
    </row>
  </sheetData>
  <phoneticPr fontId="10"/>
  <pageMargins left="0.38888888888888901" right="0.38888888888888901" top="0.38888888888888901" bottom="0.38888888888888901" header="0.194444444444444" footer="0.194444444444444"/>
  <pageSetup paperSize="0" scale="0" firstPageNumber="0" orientation="portrait" usePrinterDefaults="0" horizontalDpi="0" verticalDpi="0" copies="0"/>
  <headerFooter>
    <oddHeader>&amp;R&amp;9&amp;D</oddHeader>
    <oddFooter>&amp;C&amp;9&amp;P/&amp;N&amp;R&amp;8 11-2　附属明細書入力シート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AMK6"/>
  <sheetViews>
    <sheetView zoomScaleNormal="100" zoomScalePageLayoutView="60" workbookViewId="0"/>
  </sheetViews>
  <sheetFormatPr defaultRowHeight="13.5"/>
  <cols>
    <col min="1" max="1" width="22.875" style="1"/>
    <col min="2" max="10" width="12.875" style="1"/>
    <col min="11" max="1025" width="8.875" style="1"/>
  </cols>
  <sheetData>
    <row r="1" spans="1:10" ht="23.25">
      <c r="A1" s="2" t="s">
        <v>67</v>
      </c>
      <c r="B1"/>
      <c r="C1"/>
      <c r="D1"/>
      <c r="E1"/>
      <c r="F1"/>
      <c r="G1"/>
      <c r="H1"/>
      <c r="I1"/>
      <c r="J1"/>
    </row>
    <row r="2" spans="1:10" ht="14.25">
      <c r="A2" s="3" t="s">
        <v>35</v>
      </c>
      <c r="B2"/>
      <c r="C2"/>
      <c r="D2"/>
      <c r="E2"/>
      <c r="F2"/>
      <c r="G2"/>
      <c r="H2"/>
      <c r="I2"/>
      <c r="J2"/>
    </row>
    <row r="3" spans="1:10" ht="14.25">
      <c r="A3" s="3" t="s">
        <v>1</v>
      </c>
      <c r="B3"/>
      <c r="C3"/>
      <c r="D3"/>
      <c r="E3"/>
      <c r="F3"/>
      <c r="G3"/>
      <c r="H3"/>
      <c r="I3"/>
      <c r="J3"/>
    </row>
    <row r="4" spans="1:10" ht="14.25">
      <c r="A4"/>
      <c r="B4"/>
      <c r="C4"/>
      <c r="D4"/>
      <c r="E4"/>
      <c r="F4"/>
      <c r="G4"/>
      <c r="H4"/>
      <c r="I4"/>
      <c r="J4" s="5" t="s">
        <v>3</v>
      </c>
    </row>
    <row r="5" spans="1:10" ht="22.5" customHeight="1">
      <c r="A5" s="17" t="s">
        <v>36</v>
      </c>
      <c r="B5" s="24" t="s">
        <v>68</v>
      </c>
      <c r="C5" s="8" t="s">
        <v>69</v>
      </c>
      <c r="D5" s="8" t="s">
        <v>70</v>
      </c>
      <c r="E5" s="8" t="s">
        <v>71</v>
      </c>
      <c r="F5" s="8" t="s">
        <v>72</v>
      </c>
      <c r="G5" s="8" t="s">
        <v>73</v>
      </c>
      <c r="H5" s="8" t="s">
        <v>74</v>
      </c>
      <c r="I5" s="8" t="s">
        <v>75</v>
      </c>
      <c r="J5" s="24" t="s">
        <v>76</v>
      </c>
    </row>
    <row r="6" spans="1:10" ht="18" customHeight="1">
      <c r="A6" s="21">
        <f>SUM(B6:J6)</f>
        <v>0</v>
      </c>
      <c r="B6" s="10"/>
      <c r="C6" s="10"/>
      <c r="D6" s="10"/>
      <c r="E6" s="10"/>
      <c r="F6" s="10"/>
      <c r="G6" s="10"/>
      <c r="H6" s="10"/>
      <c r="I6" s="10"/>
      <c r="J6" s="10"/>
    </row>
  </sheetData>
  <phoneticPr fontId="10"/>
  <pageMargins left="0.38888888888888901" right="0.38888888888888901" top="0.38888888888888901" bottom="0.38888888888888901" header="0.194444444444444" footer="0.194444444444444"/>
  <pageSetup paperSize="0" scale="0" firstPageNumber="0" orientation="portrait" usePrinterDefaults="0" horizontalDpi="0" verticalDpi="0" copies="0"/>
  <headerFooter>
    <oddHeader>&amp;R&amp;9&amp;D</oddHeader>
    <oddFooter>&amp;C&amp;9&amp;P/&amp;N&amp;R&amp;8 11-2　附属明細書入力シート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AMK11"/>
  <sheetViews>
    <sheetView zoomScaleNormal="100" zoomScalePageLayoutView="60" workbookViewId="0"/>
  </sheetViews>
  <sheetFormatPr defaultRowHeight="13.5"/>
  <cols>
    <col min="1" max="1" width="61.25" style="1"/>
    <col min="2" max="2" width="41.125" style="1"/>
    <col min="3" max="1025" width="8.875" style="1"/>
  </cols>
  <sheetData>
    <row r="1" spans="1:2" ht="23.25">
      <c r="A1" s="2" t="s">
        <v>77</v>
      </c>
      <c r="B1"/>
    </row>
    <row r="2" spans="1:2" ht="14.25">
      <c r="A2" s="3" t="s">
        <v>35</v>
      </c>
      <c r="B2"/>
    </row>
    <row r="3" spans="1:2" ht="14.25">
      <c r="A3" s="3" t="s">
        <v>1</v>
      </c>
      <c r="B3"/>
    </row>
    <row r="4" spans="1:2" ht="14.25">
      <c r="A4"/>
      <c r="B4" s="5" t="s">
        <v>3</v>
      </c>
    </row>
    <row r="5" spans="1:2" ht="22.5" customHeight="1">
      <c r="A5" s="6" t="s">
        <v>28</v>
      </c>
      <c r="B5" s="6" t="s">
        <v>78</v>
      </c>
    </row>
    <row r="6" spans="1:2" ht="18" customHeight="1">
      <c r="A6" s="20"/>
      <c r="B6" s="11"/>
    </row>
    <row r="7" spans="1:2" ht="18" customHeight="1">
      <c r="A7" s="20"/>
      <c r="B7" s="11"/>
    </row>
    <row r="8" spans="1:2" ht="18" customHeight="1">
      <c r="A8" s="20"/>
      <c r="B8" s="11"/>
    </row>
    <row r="9" spans="1:2" ht="18" customHeight="1">
      <c r="A9" s="20"/>
      <c r="B9" s="11"/>
    </row>
    <row r="10" spans="1:2" ht="18" customHeight="1">
      <c r="A10" s="20"/>
      <c r="B10" s="11"/>
    </row>
    <row r="11" spans="1:2" ht="18" customHeight="1">
      <c r="A11" s="12" t="s">
        <v>12</v>
      </c>
      <c r="B11" s="12"/>
    </row>
  </sheetData>
  <phoneticPr fontId="10"/>
  <pageMargins left="0.38888888888888901" right="0.38888888888888901" top="0.38888888888888901" bottom="0.38888888888888901" header="0.194444444444444" footer="0.194444444444444"/>
  <pageSetup paperSize="0" scale="0" firstPageNumber="0" orientation="portrait" usePrinterDefaults="0" horizontalDpi="0" verticalDpi="0" copies="0"/>
  <headerFooter>
    <oddHeader>&amp;R&amp;9&amp;D</oddHeader>
    <oddFooter>&amp;C&amp;9&amp;P/&amp;N&amp;R&amp;8 11-2　附属明細書入力シート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7AE88-0031-4E8D-8457-9695FFCCEC6B}">
  <sheetPr>
    <pageSetUpPr fitToPage="1"/>
  </sheetPr>
  <dimension ref="A1:J50"/>
  <sheetViews>
    <sheetView tabSelected="1" view="pageBreakPreview" topLeftCell="A4" zoomScaleNormal="100" zoomScaleSheetLayoutView="100" workbookViewId="0">
      <selection activeCell="C37" sqref="C37"/>
    </sheetView>
  </sheetViews>
  <sheetFormatPr defaultColWidth="8.875" defaultRowHeight="11.25"/>
  <cols>
    <col min="1" max="1" width="30.875" style="43" customWidth="1"/>
    <col min="2" max="10" width="15.875" style="43" customWidth="1"/>
    <col min="11" max="11" width="9.5" style="43" bestFit="1" customWidth="1"/>
    <col min="12" max="12" width="13.25" style="43" customWidth="1"/>
    <col min="13" max="16384" width="8.875" style="43"/>
  </cols>
  <sheetData>
    <row r="1" spans="1:8" ht="21">
      <c r="A1" s="54" t="s">
        <v>212</v>
      </c>
      <c r="B1" s="54"/>
      <c r="C1" s="54"/>
      <c r="D1" s="54"/>
      <c r="E1" s="54"/>
      <c r="F1" s="54"/>
      <c r="G1" s="54"/>
      <c r="H1" s="54"/>
    </row>
    <row r="2" spans="1:8" ht="13.5">
      <c r="A2" s="44" t="s">
        <v>172</v>
      </c>
      <c r="B2" s="44"/>
      <c r="C2" s="44"/>
      <c r="D2" s="44"/>
      <c r="E2" s="44"/>
      <c r="F2" s="44"/>
      <c r="G2" s="44"/>
    </row>
    <row r="3" spans="1:8" ht="13.5">
      <c r="A3" s="44" t="s">
        <v>260</v>
      </c>
      <c r="B3" s="44"/>
      <c r="C3" s="44"/>
      <c r="D3" s="44"/>
      <c r="E3" s="44"/>
      <c r="F3" s="44"/>
      <c r="G3" s="44"/>
      <c r="H3" s="44"/>
    </row>
    <row r="4" spans="1:8" ht="13.5">
      <c r="A4" s="44"/>
      <c r="B4" s="44"/>
      <c r="C4" s="44"/>
      <c r="D4" s="44"/>
      <c r="E4" s="44"/>
      <c r="F4" s="44"/>
      <c r="G4" s="44"/>
      <c r="H4" s="5" t="s">
        <v>308</v>
      </c>
    </row>
    <row r="5" spans="1:8" ht="33.75">
      <c r="A5" s="45" t="s">
        <v>130</v>
      </c>
      <c r="B5" s="46" t="s">
        <v>173</v>
      </c>
      <c r="C5" s="46" t="s">
        <v>174</v>
      </c>
      <c r="D5" s="46" t="s">
        <v>175</v>
      </c>
      <c r="E5" s="46" t="s">
        <v>176</v>
      </c>
      <c r="F5" s="46" t="s">
        <v>177</v>
      </c>
      <c r="G5" s="46" t="s">
        <v>178</v>
      </c>
      <c r="H5" s="46" t="s">
        <v>179</v>
      </c>
    </row>
    <row r="6" spans="1:8">
      <c r="A6" s="47" t="s">
        <v>180</v>
      </c>
      <c r="B6" s="48">
        <v>12313791</v>
      </c>
      <c r="C6" s="48">
        <v>313725</v>
      </c>
      <c r="D6" s="48">
        <v>19063</v>
      </c>
      <c r="E6" s="48">
        <v>12608453</v>
      </c>
      <c r="F6" s="48">
        <v>6434021</v>
      </c>
      <c r="G6" s="48">
        <v>197661</v>
      </c>
      <c r="H6" s="48">
        <v>6174432</v>
      </c>
    </row>
    <row r="7" spans="1:8">
      <c r="A7" s="47" t="s">
        <v>181</v>
      </c>
      <c r="B7" s="48">
        <v>3667960</v>
      </c>
      <c r="C7" s="48">
        <v>0</v>
      </c>
      <c r="D7" s="48">
        <v>7921</v>
      </c>
      <c r="E7" s="48">
        <v>3660039</v>
      </c>
      <c r="F7" s="48">
        <v>0</v>
      </c>
      <c r="G7" s="48">
        <v>0</v>
      </c>
      <c r="H7" s="48">
        <v>3660039</v>
      </c>
    </row>
    <row r="8" spans="1:8">
      <c r="A8" s="47" t="s">
        <v>182</v>
      </c>
      <c r="B8" s="48">
        <v>0</v>
      </c>
      <c r="C8" s="48">
        <v>0</v>
      </c>
      <c r="D8" s="48">
        <v>0</v>
      </c>
      <c r="E8" s="48">
        <v>0</v>
      </c>
      <c r="F8" s="48">
        <v>0</v>
      </c>
      <c r="G8" s="48">
        <v>0</v>
      </c>
      <c r="H8" s="48">
        <v>0</v>
      </c>
    </row>
    <row r="9" spans="1:8">
      <c r="A9" s="47" t="s">
        <v>183</v>
      </c>
      <c r="B9" s="48">
        <v>8387587</v>
      </c>
      <c r="C9" s="48">
        <v>206682</v>
      </c>
      <c r="D9" s="48">
        <v>780</v>
      </c>
      <c r="E9" s="48">
        <v>8593490</v>
      </c>
      <c r="F9" s="48">
        <v>6241003</v>
      </c>
      <c r="G9" s="48">
        <v>189215</v>
      </c>
      <c r="H9" s="48">
        <v>2352486</v>
      </c>
    </row>
    <row r="10" spans="1:8">
      <c r="A10" s="47" t="s">
        <v>184</v>
      </c>
      <c r="B10" s="48">
        <v>258243</v>
      </c>
      <c r="C10" s="48">
        <v>93435</v>
      </c>
      <c r="D10" s="48">
        <v>0</v>
      </c>
      <c r="E10" s="48">
        <v>351679</v>
      </c>
      <c r="F10" s="48">
        <v>193017</v>
      </c>
      <c r="G10" s="48">
        <v>8446</v>
      </c>
      <c r="H10" s="48">
        <v>158661</v>
      </c>
    </row>
    <row r="11" spans="1:8">
      <c r="A11" s="47" t="s">
        <v>185</v>
      </c>
      <c r="B11" s="48">
        <v>0</v>
      </c>
      <c r="C11" s="48">
        <v>0</v>
      </c>
      <c r="D11" s="48">
        <v>0</v>
      </c>
      <c r="E11" s="48">
        <v>0</v>
      </c>
      <c r="F11" s="48">
        <v>0</v>
      </c>
      <c r="G11" s="48">
        <v>0</v>
      </c>
      <c r="H11" s="48">
        <v>0</v>
      </c>
    </row>
    <row r="12" spans="1:8">
      <c r="A12" s="47" t="s">
        <v>186</v>
      </c>
      <c r="B12" s="48">
        <v>0</v>
      </c>
      <c r="C12" s="48">
        <v>0</v>
      </c>
      <c r="D12" s="48">
        <v>0</v>
      </c>
      <c r="E12" s="48">
        <v>0</v>
      </c>
      <c r="F12" s="48">
        <v>0</v>
      </c>
      <c r="G12" s="48">
        <v>0</v>
      </c>
      <c r="H12" s="48">
        <v>0</v>
      </c>
    </row>
    <row r="13" spans="1:8">
      <c r="A13" s="47" t="s">
        <v>187</v>
      </c>
      <c r="B13" s="48">
        <v>0</v>
      </c>
      <c r="C13" s="48">
        <v>0</v>
      </c>
      <c r="D13" s="48">
        <v>0</v>
      </c>
      <c r="E13" s="48">
        <v>0</v>
      </c>
      <c r="F13" s="48">
        <v>0</v>
      </c>
      <c r="G13" s="48">
        <v>0</v>
      </c>
      <c r="H13" s="48">
        <v>0</v>
      </c>
    </row>
    <row r="14" spans="1:8">
      <c r="A14" s="47" t="s">
        <v>221</v>
      </c>
      <c r="B14" s="48">
        <v>0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  <c r="H14" s="48">
        <v>0</v>
      </c>
    </row>
    <row r="15" spans="1:8">
      <c r="A15" s="47" t="s">
        <v>188</v>
      </c>
      <c r="B15" s="48">
        <v>0</v>
      </c>
      <c r="C15" s="48">
        <v>13607</v>
      </c>
      <c r="D15" s="48">
        <v>10362</v>
      </c>
      <c r="E15" s="48">
        <v>3245</v>
      </c>
      <c r="F15" s="48">
        <v>0</v>
      </c>
      <c r="G15" s="48">
        <v>0</v>
      </c>
      <c r="H15" s="48">
        <v>3245</v>
      </c>
    </row>
    <row r="16" spans="1:8">
      <c r="A16" s="47" t="s">
        <v>189</v>
      </c>
      <c r="B16" s="48">
        <v>20879608</v>
      </c>
      <c r="C16" s="48">
        <v>927669</v>
      </c>
      <c r="D16" s="48">
        <v>138198</v>
      </c>
      <c r="E16" s="48">
        <v>21669079</v>
      </c>
      <c r="F16" s="48">
        <v>7242520</v>
      </c>
      <c r="G16" s="48">
        <v>289590</v>
      </c>
      <c r="H16" s="48">
        <v>14426559</v>
      </c>
    </row>
    <row r="17" spans="1:10">
      <c r="A17" s="47" t="s">
        <v>181</v>
      </c>
      <c r="B17" s="48">
        <v>3642740</v>
      </c>
      <c r="C17" s="48">
        <v>8691</v>
      </c>
      <c r="D17" s="48">
        <v>0</v>
      </c>
      <c r="E17" s="48">
        <v>3651431</v>
      </c>
      <c r="F17" s="48">
        <v>0</v>
      </c>
      <c r="G17" s="48">
        <v>0</v>
      </c>
      <c r="H17" s="48">
        <v>3651431</v>
      </c>
    </row>
    <row r="18" spans="1:10">
      <c r="A18" s="47" t="s">
        <v>183</v>
      </c>
      <c r="B18" s="48">
        <v>115978</v>
      </c>
      <c r="C18" s="48">
        <v>0</v>
      </c>
      <c r="D18" s="48">
        <v>0</v>
      </c>
      <c r="E18" s="48">
        <v>115978</v>
      </c>
      <c r="F18" s="48">
        <v>95876</v>
      </c>
      <c r="G18" s="48">
        <v>1452</v>
      </c>
      <c r="H18" s="48">
        <v>20102</v>
      </c>
    </row>
    <row r="19" spans="1:10">
      <c r="A19" s="47" t="s">
        <v>184</v>
      </c>
      <c r="B19" s="48">
        <v>17004675</v>
      </c>
      <c r="C19" s="48">
        <v>886514</v>
      </c>
      <c r="D19" s="48">
        <v>24061</v>
      </c>
      <c r="E19" s="48">
        <v>17867128</v>
      </c>
      <c r="F19" s="48">
        <v>7146644</v>
      </c>
      <c r="G19" s="48">
        <v>288137</v>
      </c>
      <c r="H19" s="48">
        <v>10720484</v>
      </c>
    </row>
    <row r="20" spans="1:10">
      <c r="A20" s="47" t="s">
        <v>222</v>
      </c>
      <c r="B20" s="48">
        <v>0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  <c r="H20" s="48">
        <v>0</v>
      </c>
    </row>
    <row r="21" spans="1:10">
      <c r="A21" s="47" t="s">
        <v>223</v>
      </c>
      <c r="B21" s="48">
        <v>116216</v>
      </c>
      <c r="C21" s="48">
        <v>32465</v>
      </c>
      <c r="D21" s="48">
        <v>114138</v>
      </c>
      <c r="E21" s="48">
        <v>34543</v>
      </c>
      <c r="F21" s="48">
        <v>0</v>
      </c>
      <c r="G21" s="48">
        <v>0</v>
      </c>
      <c r="H21" s="48">
        <v>34543</v>
      </c>
    </row>
    <row r="22" spans="1:10">
      <c r="A22" s="47" t="s">
        <v>190</v>
      </c>
      <c r="B22" s="48">
        <v>1141808</v>
      </c>
      <c r="C22" s="48">
        <v>72779</v>
      </c>
      <c r="D22" s="48">
        <v>30480</v>
      </c>
      <c r="E22" s="48">
        <v>1184107</v>
      </c>
      <c r="F22" s="48">
        <v>646670</v>
      </c>
      <c r="G22" s="48">
        <v>60201</v>
      </c>
      <c r="H22" s="48">
        <v>537437</v>
      </c>
    </row>
    <row r="23" spans="1:10">
      <c r="A23" s="47" t="s">
        <v>12</v>
      </c>
      <c r="B23" s="48">
        <v>34335207</v>
      </c>
      <c r="C23" s="48">
        <v>1314173</v>
      </c>
      <c r="D23" s="48">
        <v>187741</v>
      </c>
      <c r="E23" s="48">
        <v>35461639</v>
      </c>
      <c r="F23" s="48">
        <v>14323211</v>
      </c>
      <c r="G23" s="48">
        <v>547452</v>
      </c>
      <c r="H23" s="48">
        <v>21138428</v>
      </c>
    </row>
    <row r="28" spans="1:10" ht="21">
      <c r="A28" s="55" t="s">
        <v>213</v>
      </c>
      <c r="B28" s="55"/>
      <c r="C28" s="55"/>
      <c r="D28" s="55"/>
      <c r="E28" s="55"/>
      <c r="F28" s="55"/>
      <c r="G28" s="55"/>
      <c r="H28" s="55"/>
      <c r="I28" s="55"/>
      <c r="J28" s="55"/>
    </row>
    <row r="29" spans="1:10" ht="13.5">
      <c r="A29" s="49" t="s">
        <v>172</v>
      </c>
      <c r="B29" s="49"/>
      <c r="C29" s="49"/>
      <c r="D29" s="49"/>
      <c r="E29" s="49"/>
      <c r="F29" s="49"/>
      <c r="G29" s="49"/>
      <c r="H29" s="49"/>
      <c r="I29" s="49"/>
    </row>
    <row r="30" spans="1:10" ht="13.5">
      <c r="A30" s="49" t="s">
        <v>260</v>
      </c>
      <c r="B30" s="49"/>
      <c r="C30" s="49"/>
      <c r="D30" s="49"/>
      <c r="E30" s="49"/>
      <c r="F30" s="49"/>
      <c r="G30" s="49"/>
      <c r="H30" s="49"/>
      <c r="I30" s="49"/>
      <c r="J30" s="49"/>
    </row>
    <row r="31" spans="1:10" ht="13.5">
      <c r="A31" s="49"/>
      <c r="B31" s="49"/>
      <c r="C31" s="49"/>
      <c r="D31" s="49"/>
      <c r="E31" s="49"/>
      <c r="F31" s="49"/>
      <c r="G31" s="49"/>
      <c r="H31" s="49"/>
      <c r="I31" s="49"/>
      <c r="J31" s="5" t="s">
        <v>308</v>
      </c>
    </row>
    <row r="32" spans="1:10" ht="22.5">
      <c r="A32" s="50" t="s">
        <v>130</v>
      </c>
      <c r="B32" s="51" t="s">
        <v>191</v>
      </c>
      <c r="C32" s="50" t="s">
        <v>192</v>
      </c>
      <c r="D32" s="50" t="s">
        <v>193</v>
      </c>
      <c r="E32" s="50" t="s">
        <v>194</v>
      </c>
      <c r="F32" s="50" t="s">
        <v>195</v>
      </c>
      <c r="G32" s="50" t="s">
        <v>196</v>
      </c>
      <c r="H32" s="50" t="s">
        <v>197</v>
      </c>
      <c r="I32" s="50" t="s">
        <v>32</v>
      </c>
      <c r="J32" s="50" t="s">
        <v>12</v>
      </c>
    </row>
    <row r="33" spans="1:10">
      <c r="A33" s="52" t="s">
        <v>180</v>
      </c>
      <c r="B33" s="53">
        <v>184868</v>
      </c>
      <c r="C33" s="53">
        <v>2804599</v>
      </c>
      <c r="D33" s="53">
        <v>533864</v>
      </c>
      <c r="E33" s="53">
        <v>14376</v>
      </c>
      <c r="F33" s="53">
        <v>651064</v>
      </c>
      <c r="G33" s="53">
        <v>519755</v>
      </c>
      <c r="H33" s="53">
        <v>1189167</v>
      </c>
      <c r="I33" s="53">
        <v>276738</v>
      </c>
      <c r="J33" s="53">
        <v>6174432</v>
      </c>
    </row>
    <row r="34" spans="1:10">
      <c r="A34" s="52" t="s">
        <v>181</v>
      </c>
      <c r="B34" s="53">
        <v>152305</v>
      </c>
      <c r="C34" s="53">
        <v>1717887</v>
      </c>
      <c r="D34" s="53">
        <v>101393</v>
      </c>
      <c r="E34" s="53">
        <v>2893</v>
      </c>
      <c r="F34" s="53">
        <v>100756</v>
      </c>
      <c r="G34" s="53">
        <v>485365</v>
      </c>
      <c r="H34" s="53">
        <v>1006468</v>
      </c>
      <c r="I34" s="53">
        <v>92972</v>
      </c>
      <c r="J34" s="53">
        <v>3660039</v>
      </c>
    </row>
    <row r="35" spans="1:10">
      <c r="A35" s="52" t="s">
        <v>182</v>
      </c>
      <c r="B35" s="53">
        <v>0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</row>
    <row r="36" spans="1:10">
      <c r="A36" s="52" t="s">
        <v>183</v>
      </c>
      <c r="B36" s="53">
        <v>32564</v>
      </c>
      <c r="C36" s="53">
        <v>1043598</v>
      </c>
      <c r="D36" s="53">
        <v>428797</v>
      </c>
      <c r="E36" s="53">
        <v>2399</v>
      </c>
      <c r="F36" s="53">
        <v>549736</v>
      </c>
      <c r="G36" s="53">
        <v>32537</v>
      </c>
      <c r="H36" s="53">
        <v>112924</v>
      </c>
      <c r="I36" s="53">
        <v>149933</v>
      </c>
      <c r="J36" s="53">
        <v>2352486</v>
      </c>
    </row>
    <row r="37" spans="1:10">
      <c r="A37" s="52" t="s">
        <v>184</v>
      </c>
      <c r="B37" s="53">
        <v>0</v>
      </c>
      <c r="C37" s="53">
        <v>39869</v>
      </c>
      <c r="D37" s="53">
        <v>3674</v>
      </c>
      <c r="E37" s="53">
        <v>9084</v>
      </c>
      <c r="F37" s="53">
        <v>572</v>
      </c>
      <c r="G37" s="53">
        <v>1853</v>
      </c>
      <c r="H37" s="53">
        <v>69776</v>
      </c>
      <c r="I37" s="53">
        <v>33833</v>
      </c>
      <c r="J37" s="53">
        <v>158661</v>
      </c>
    </row>
    <row r="38" spans="1:10">
      <c r="A38" s="52" t="s">
        <v>185</v>
      </c>
      <c r="B38" s="53">
        <v>0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</row>
    <row r="39" spans="1:10">
      <c r="A39" s="52" t="s">
        <v>186</v>
      </c>
      <c r="B39" s="53">
        <v>0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</row>
    <row r="40" spans="1:10">
      <c r="A40" s="52" t="s">
        <v>187</v>
      </c>
      <c r="B40" s="53">
        <v>0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</row>
    <row r="41" spans="1:10">
      <c r="A41" s="52" t="s">
        <v>221</v>
      </c>
      <c r="B41" s="53">
        <v>0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</row>
    <row r="42" spans="1:10">
      <c r="A42" s="52" t="s">
        <v>188</v>
      </c>
      <c r="B42" s="53">
        <v>0</v>
      </c>
      <c r="C42" s="53">
        <v>3245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3245</v>
      </c>
    </row>
    <row r="43" spans="1:10">
      <c r="A43" s="52" t="s">
        <v>189</v>
      </c>
      <c r="B43" s="53">
        <v>11966651</v>
      </c>
      <c r="C43" s="53">
        <v>215996</v>
      </c>
      <c r="D43" s="53">
        <v>0</v>
      </c>
      <c r="E43" s="53">
        <v>1392117</v>
      </c>
      <c r="F43" s="53">
        <v>349109</v>
      </c>
      <c r="G43" s="53">
        <v>69</v>
      </c>
      <c r="H43" s="53">
        <v>0</v>
      </c>
      <c r="I43" s="53">
        <v>502617</v>
      </c>
      <c r="J43" s="53">
        <v>14426559</v>
      </c>
    </row>
    <row r="44" spans="1:10">
      <c r="A44" s="52" t="s">
        <v>181</v>
      </c>
      <c r="B44" s="53">
        <v>3284941</v>
      </c>
      <c r="C44" s="53">
        <v>214417</v>
      </c>
      <c r="D44" s="53">
        <v>0</v>
      </c>
      <c r="E44" s="53">
        <v>8780</v>
      </c>
      <c r="F44" s="53">
        <v>2540</v>
      </c>
      <c r="G44" s="53">
        <v>69</v>
      </c>
      <c r="H44" s="53">
        <v>0</v>
      </c>
      <c r="I44" s="53">
        <v>140684</v>
      </c>
      <c r="J44" s="53">
        <v>3651431</v>
      </c>
    </row>
    <row r="45" spans="1:10">
      <c r="A45" s="52" t="s">
        <v>183</v>
      </c>
      <c r="B45" s="53">
        <v>6527</v>
      </c>
      <c r="C45" s="53">
        <v>0</v>
      </c>
      <c r="D45" s="53">
        <v>0</v>
      </c>
      <c r="E45" s="53">
        <v>13575</v>
      </c>
      <c r="F45" s="53">
        <v>0</v>
      </c>
      <c r="G45" s="53">
        <v>0</v>
      </c>
      <c r="H45" s="53">
        <v>0</v>
      </c>
      <c r="I45" s="53">
        <v>0</v>
      </c>
      <c r="J45" s="53">
        <v>20102</v>
      </c>
    </row>
    <row r="46" spans="1:10">
      <c r="A46" s="52" t="s">
        <v>184</v>
      </c>
      <c r="B46" s="53">
        <v>8643223</v>
      </c>
      <c r="C46" s="53">
        <v>1580</v>
      </c>
      <c r="D46" s="53">
        <v>0</v>
      </c>
      <c r="E46" s="53">
        <v>1367178</v>
      </c>
      <c r="F46" s="53">
        <v>346570</v>
      </c>
      <c r="G46" s="53">
        <v>0</v>
      </c>
      <c r="H46" s="53">
        <v>0</v>
      </c>
      <c r="I46" s="53">
        <v>361933</v>
      </c>
      <c r="J46" s="53">
        <v>10720484</v>
      </c>
    </row>
    <row r="47" spans="1:10">
      <c r="A47" s="52" t="s">
        <v>222</v>
      </c>
      <c r="B47" s="53">
        <v>0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</row>
    <row r="48" spans="1:10">
      <c r="A48" s="52" t="s">
        <v>223</v>
      </c>
      <c r="B48" s="53">
        <v>31960</v>
      </c>
      <c r="C48" s="53">
        <v>0</v>
      </c>
      <c r="D48" s="53">
        <v>0</v>
      </c>
      <c r="E48" s="53">
        <v>2583</v>
      </c>
      <c r="F48" s="53">
        <v>0</v>
      </c>
      <c r="G48" s="53">
        <v>0</v>
      </c>
      <c r="H48" s="53">
        <v>0</v>
      </c>
      <c r="I48" s="53">
        <v>0</v>
      </c>
      <c r="J48" s="53">
        <v>34543</v>
      </c>
    </row>
    <row r="49" spans="1:10">
      <c r="A49" s="52" t="s">
        <v>190</v>
      </c>
      <c r="B49" s="53">
        <v>97807</v>
      </c>
      <c r="C49" s="53">
        <v>63881</v>
      </c>
      <c r="D49" s="53">
        <v>9940</v>
      </c>
      <c r="E49" s="53">
        <v>30221</v>
      </c>
      <c r="F49" s="53">
        <v>88838</v>
      </c>
      <c r="G49" s="53">
        <v>4340</v>
      </c>
      <c r="H49" s="53">
        <v>214355</v>
      </c>
      <c r="I49" s="53">
        <v>28056</v>
      </c>
      <c r="J49" s="53">
        <v>537437</v>
      </c>
    </row>
    <row r="50" spans="1:10">
      <c r="A50" s="52" t="s">
        <v>12</v>
      </c>
      <c r="B50" s="53">
        <v>12249326</v>
      </c>
      <c r="C50" s="53">
        <v>3084475</v>
      </c>
      <c r="D50" s="53">
        <v>543804</v>
      </c>
      <c r="E50" s="53">
        <v>1436714</v>
      </c>
      <c r="F50" s="53">
        <v>1089011</v>
      </c>
      <c r="G50" s="53">
        <v>524164</v>
      </c>
      <c r="H50" s="53">
        <v>1403522</v>
      </c>
      <c r="I50" s="53">
        <v>807412</v>
      </c>
      <c r="J50" s="53">
        <v>21138428</v>
      </c>
    </row>
  </sheetData>
  <phoneticPr fontId="10"/>
  <pageMargins left="0.39370078740157483" right="0.39370078740157483" top="1.1811023622047245" bottom="0.39370078740157483" header="0.19685039370078741" footer="0.19685039370078741"/>
  <pageSetup paperSize="9" scale="8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32"/>
  <sheetViews>
    <sheetView view="pageBreakPreview" zoomScaleNormal="100" zoomScaleSheetLayoutView="100" zoomScalePageLayoutView="60" workbookViewId="0"/>
  </sheetViews>
  <sheetFormatPr defaultRowHeight="13.5"/>
  <cols>
    <col min="1" max="1" width="37.875" style="1"/>
    <col min="2" max="11" width="15.375" style="1"/>
    <col min="12" max="13" width="8.875" style="1"/>
  </cols>
  <sheetData>
    <row r="1" spans="1:11" ht="23.25">
      <c r="A1" s="2" t="s">
        <v>92</v>
      </c>
      <c r="B1"/>
      <c r="C1"/>
      <c r="D1"/>
      <c r="E1"/>
      <c r="F1"/>
      <c r="G1"/>
      <c r="H1"/>
      <c r="I1"/>
      <c r="J1"/>
      <c r="K1"/>
    </row>
    <row r="2" spans="1:11" ht="14.25">
      <c r="A2" s="25" t="s">
        <v>79</v>
      </c>
      <c r="B2"/>
      <c r="C2"/>
      <c r="D2"/>
      <c r="E2"/>
      <c r="F2"/>
      <c r="G2"/>
      <c r="H2"/>
      <c r="I2"/>
      <c r="J2"/>
      <c r="K2"/>
    </row>
    <row r="3" spans="1:11">
      <c r="A3" s="76" t="s">
        <v>260</v>
      </c>
      <c r="B3"/>
      <c r="C3"/>
      <c r="D3"/>
      <c r="E3"/>
      <c r="F3"/>
      <c r="G3"/>
      <c r="H3"/>
      <c r="I3"/>
      <c r="J3"/>
      <c r="K3"/>
    </row>
    <row r="4" spans="1:11">
      <c r="A4"/>
      <c r="B4"/>
      <c r="C4"/>
      <c r="D4"/>
      <c r="E4"/>
      <c r="F4"/>
      <c r="G4"/>
      <c r="H4"/>
      <c r="I4"/>
      <c r="J4"/>
      <c r="K4"/>
    </row>
    <row r="5" spans="1:11" ht="15">
      <c r="A5" s="4" t="s">
        <v>2</v>
      </c>
      <c r="B5"/>
      <c r="C5"/>
      <c r="D5"/>
      <c r="E5"/>
      <c r="F5"/>
      <c r="G5"/>
      <c r="H5" s="5" t="s">
        <v>308</v>
      </c>
      <c r="I5"/>
      <c r="J5"/>
      <c r="K5"/>
    </row>
    <row r="6" spans="1:11" ht="37.5" customHeight="1">
      <c r="A6" s="6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8" t="s">
        <v>11</v>
      </c>
      <c r="I6"/>
      <c r="J6"/>
      <c r="K6"/>
    </row>
    <row r="7" spans="1:11" ht="18" customHeight="1">
      <c r="A7" s="42" t="s">
        <v>198</v>
      </c>
      <c r="B7" s="26">
        <v>0</v>
      </c>
      <c r="C7" s="26">
        <v>0</v>
      </c>
      <c r="D7" s="11">
        <v>0</v>
      </c>
      <c r="E7" s="11">
        <v>0</v>
      </c>
      <c r="F7" s="11">
        <v>0</v>
      </c>
      <c r="G7" s="11">
        <v>0</v>
      </c>
      <c r="H7" s="11"/>
      <c r="I7"/>
      <c r="J7"/>
      <c r="K7"/>
    </row>
    <row r="8" spans="1:11" ht="18" customHeight="1">
      <c r="A8" s="12" t="s">
        <v>12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/>
      <c r="J8"/>
      <c r="K8"/>
    </row>
    <row r="9" spans="1:11">
      <c r="A9"/>
      <c r="B9"/>
      <c r="C9"/>
      <c r="D9"/>
      <c r="E9"/>
      <c r="F9"/>
      <c r="G9"/>
      <c r="H9"/>
      <c r="I9"/>
      <c r="J9"/>
      <c r="K9"/>
    </row>
    <row r="10" spans="1:11" ht="15">
      <c r="A10" s="4" t="s">
        <v>13</v>
      </c>
      <c r="B10"/>
      <c r="C10"/>
      <c r="D10"/>
      <c r="E10"/>
      <c r="F10"/>
      <c r="G10"/>
      <c r="H10"/>
      <c r="I10"/>
      <c r="J10" s="5" t="s">
        <v>308</v>
      </c>
      <c r="K10"/>
    </row>
    <row r="11" spans="1:11" ht="37.5" customHeight="1">
      <c r="A11" s="6" t="s">
        <v>14</v>
      </c>
      <c r="B11" s="7" t="s">
        <v>15</v>
      </c>
      <c r="C11" s="7" t="s">
        <v>16</v>
      </c>
      <c r="D11" s="7" t="s">
        <v>17</v>
      </c>
      <c r="E11" s="7" t="s">
        <v>18</v>
      </c>
      <c r="F11" s="7" t="s">
        <v>19</v>
      </c>
      <c r="G11" s="7" t="s">
        <v>20</v>
      </c>
      <c r="H11" s="7" t="s">
        <v>21</v>
      </c>
      <c r="I11" s="7" t="s">
        <v>22</v>
      </c>
      <c r="J11" s="8" t="s">
        <v>11</v>
      </c>
      <c r="K11"/>
    </row>
    <row r="12" spans="1:11" ht="18" customHeight="1">
      <c r="A12" s="27" t="s">
        <v>80</v>
      </c>
      <c r="B12" s="106">
        <v>203000</v>
      </c>
      <c r="C12" s="106">
        <v>284772</v>
      </c>
      <c r="D12" s="106">
        <v>3012</v>
      </c>
      <c r="E12" s="106">
        <f>C12-D12</f>
        <v>281760</v>
      </c>
      <c r="F12" s="106">
        <v>174900</v>
      </c>
      <c r="G12" s="93">
        <f>B12/F12</f>
        <v>1.1606632361349343</v>
      </c>
      <c r="H12" s="106">
        <v>327029</v>
      </c>
      <c r="I12" s="107">
        <v>0</v>
      </c>
      <c r="J12" s="106">
        <v>203000</v>
      </c>
      <c r="K12"/>
    </row>
    <row r="13" spans="1:11" ht="18" customHeight="1">
      <c r="A13" s="27" t="s">
        <v>81</v>
      </c>
      <c r="B13" s="106">
        <v>10000</v>
      </c>
      <c r="C13" s="106">
        <v>13422</v>
      </c>
      <c r="D13" s="106">
        <v>0</v>
      </c>
      <c r="E13" s="106">
        <f>C13-D13</f>
        <v>13422</v>
      </c>
      <c r="F13" s="106">
        <v>10000</v>
      </c>
      <c r="G13" s="93">
        <f>B13/F13</f>
        <v>1</v>
      </c>
      <c r="H13" s="106">
        <f t="shared" ref="H13" si="0">E13*G13</f>
        <v>13422</v>
      </c>
      <c r="I13" s="107">
        <v>0</v>
      </c>
      <c r="J13" s="106">
        <v>10000</v>
      </c>
      <c r="K13"/>
    </row>
    <row r="14" spans="1:11" ht="18" customHeight="1">
      <c r="A14" s="12" t="s">
        <v>12</v>
      </c>
      <c r="B14" s="11">
        <v>213000</v>
      </c>
      <c r="C14" s="11">
        <v>298195</v>
      </c>
      <c r="D14" s="11">
        <v>3012</v>
      </c>
      <c r="E14" s="11">
        <v>295183</v>
      </c>
      <c r="F14" s="11">
        <v>184900</v>
      </c>
      <c r="G14" s="93">
        <f>B14/F14</f>
        <v>1.1519740400216334</v>
      </c>
      <c r="H14" s="106">
        <v>340451</v>
      </c>
      <c r="I14" s="11">
        <v>0</v>
      </c>
      <c r="J14" s="11">
        <v>213000</v>
      </c>
      <c r="K14"/>
    </row>
    <row r="15" spans="1:11">
      <c r="A15"/>
      <c r="B15"/>
      <c r="C15"/>
      <c r="D15"/>
      <c r="E15"/>
      <c r="F15"/>
      <c r="G15"/>
      <c r="H15"/>
      <c r="I15"/>
      <c r="J15"/>
      <c r="K15"/>
    </row>
    <row r="16" spans="1:11" ht="15">
      <c r="A16" s="4" t="s">
        <v>23</v>
      </c>
      <c r="B16"/>
      <c r="C16"/>
      <c r="D16"/>
      <c r="E16"/>
      <c r="F16"/>
      <c r="G16"/>
      <c r="H16"/>
      <c r="I16"/>
      <c r="J16"/>
      <c r="K16" s="5" t="s">
        <v>308</v>
      </c>
    </row>
    <row r="17" spans="1:11" ht="37.5" customHeight="1">
      <c r="A17" s="6" t="s">
        <v>14</v>
      </c>
      <c r="B17" s="7" t="s">
        <v>24</v>
      </c>
      <c r="C17" s="7" t="s">
        <v>16</v>
      </c>
      <c r="D17" s="7" t="s">
        <v>17</v>
      </c>
      <c r="E17" s="7" t="s">
        <v>18</v>
      </c>
      <c r="F17" s="7" t="s">
        <v>19</v>
      </c>
      <c r="G17" s="7" t="s">
        <v>20</v>
      </c>
      <c r="H17" s="7" t="s">
        <v>21</v>
      </c>
      <c r="I17" s="7" t="s">
        <v>25</v>
      </c>
      <c r="J17" s="7" t="s">
        <v>26</v>
      </c>
      <c r="K17" s="8" t="s">
        <v>11</v>
      </c>
    </row>
    <row r="18" spans="1:11" ht="18" customHeight="1">
      <c r="A18" s="103" t="s">
        <v>302</v>
      </c>
      <c r="B18" s="106">
        <v>600</v>
      </c>
      <c r="C18" s="108">
        <v>2670777</v>
      </c>
      <c r="D18" s="108">
        <v>2587070</v>
      </c>
      <c r="E18" s="106">
        <f t="shared" ref="E18:E30" si="1">C18-D18</f>
        <v>83707</v>
      </c>
      <c r="F18" s="108">
        <v>96000</v>
      </c>
      <c r="G18" s="93">
        <f t="shared" ref="G18:G32" si="2">B18/F18</f>
        <v>6.2500000000000003E-3</v>
      </c>
      <c r="H18" s="106">
        <f>E18*G18</f>
        <v>523.16875000000005</v>
      </c>
      <c r="I18" s="107">
        <v>0</v>
      </c>
      <c r="J18" s="109">
        <v>600</v>
      </c>
      <c r="K18" s="106">
        <v>600</v>
      </c>
    </row>
    <row r="19" spans="1:11" ht="18" customHeight="1">
      <c r="A19" s="20" t="s">
        <v>82</v>
      </c>
      <c r="B19" s="106">
        <v>1720</v>
      </c>
      <c r="C19" s="108">
        <v>481766764</v>
      </c>
      <c r="D19" s="108">
        <v>490635</v>
      </c>
      <c r="E19" s="106">
        <v>481276130</v>
      </c>
      <c r="F19" s="108">
        <v>481276130</v>
      </c>
      <c r="G19" s="93">
        <f t="shared" si="2"/>
        <v>3.5738319288762566E-6</v>
      </c>
      <c r="H19" s="106">
        <f t="shared" ref="H19:H30" si="3">E19*G19</f>
        <v>1720</v>
      </c>
      <c r="I19" s="107">
        <v>0</v>
      </c>
      <c r="J19" s="109">
        <v>1720</v>
      </c>
      <c r="K19" s="106">
        <v>1720</v>
      </c>
    </row>
    <row r="20" spans="1:11" ht="18" customHeight="1">
      <c r="A20" s="20" t="s">
        <v>83</v>
      </c>
      <c r="B20" s="106">
        <v>430</v>
      </c>
      <c r="C20" s="108">
        <v>187094520</v>
      </c>
      <c r="D20" s="108">
        <v>180367667</v>
      </c>
      <c r="E20" s="106">
        <f t="shared" si="1"/>
        <v>6726853</v>
      </c>
      <c r="F20" s="108">
        <v>2822500</v>
      </c>
      <c r="G20" s="93">
        <f t="shared" si="2"/>
        <v>1.5234720992028344E-4</v>
      </c>
      <c r="H20" s="106">
        <f t="shared" si="3"/>
        <v>1024.8172860938885</v>
      </c>
      <c r="I20" s="107">
        <v>0</v>
      </c>
      <c r="J20" s="109">
        <v>430</v>
      </c>
      <c r="K20" s="106">
        <v>430</v>
      </c>
    </row>
    <row r="21" spans="1:11" ht="18" customHeight="1">
      <c r="A21" s="20" t="s">
        <v>84</v>
      </c>
      <c r="B21" s="106">
        <v>240</v>
      </c>
      <c r="C21" s="108">
        <v>1634657</v>
      </c>
      <c r="D21" s="108">
        <v>1226293</v>
      </c>
      <c r="E21" s="106">
        <v>408363</v>
      </c>
      <c r="F21" s="108">
        <v>408363</v>
      </c>
      <c r="G21" s="93">
        <f t="shared" si="2"/>
        <v>5.8771240293562345E-4</v>
      </c>
      <c r="H21" s="106">
        <f t="shared" si="3"/>
        <v>240</v>
      </c>
      <c r="I21" s="107">
        <v>0</v>
      </c>
      <c r="J21" s="109">
        <v>240</v>
      </c>
      <c r="K21" s="106">
        <v>240</v>
      </c>
    </row>
    <row r="22" spans="1:11" ht="18" customHeight="1">
      <c r="A22" s="20" t="s">
        <v>85</v>
      </c>
      <c r="B22" s="106">
        <v>247</v>
      </c>
      <c r="C22" s="108">
        <v>1256709</v>
      </c>
      <c r="D22" s="108">
        <v>209202</v>
      </c>
      <c r="E22" s="106">
        <f t="shared" si="1"/>
        <v>1047507</v>
      </c>
      <c r="F22" s="108">
        <v>621729</v>
      </c>
      <c r="G22" s="93">
        <f t="shared" si="2"/>
        <v>3.9727920042333559E-4</v>
      </c>
      <c r="H22" s="106">
        <f t="shared" si="3"/>
        <v>416.15274339784702</v>
      </c>
      <c r="I22" s="107">
        <v>0</v>
      </c>
      <c r="J22" s="109">
        <v>247</v>
      </c>
      <c r="K22" s="106">
        <v>247</v>
      </c>
    </row>
    <row r="23" spans="1:11" ht="18" customHeight="1">
      <c r="A23" s="20" t="s">
        <v>86</v>
      </c>
      <c r="B23" s="106">
        <v>629</v>
      </c>
      <c r="C23" s="108">
        <v>738184</v>
      </c>
      <c r="D23" s="108">
        <v>17798</v>
      </c>
      <c r="E23" s="106">
        <f t="shared" si="1"/>
        <v>720386</v>
      </c>
      <c r="F23" s="108">
        <v>500000</v>
      </c>
      <c r="G23" s="93">
        <f t="shared" si="2"/>
        <v>1.258E-3</v>
      </c>
      <c r="H23" s="106">
        <f t="shared" si="3"/>
        <v>906.245588</v>
      </c>
      <c r="I23" s="107">
        <v>0</v>
      </c>
      <c r="J23" s="109">
        <v>629</v>
      </c>
      <c r="K23" s="106">
        <v>629</v>
      </c>
    </row>
    <row r="24" spans="1:11" ht="18" customHeight="1">
      <c r="A24" s="20" t="s">
        <v>87</v>
      </c>
      <c r="B24" s="106">
        <v>452</v>
      </c>
      <c r="C24" s="108">
        <v>326018</v>
      </c>
      <c r="D24" s="108">
        <v>2727</v>
      </c>
      <c r="E24" s="106">
        <f t="shared" si="1"/>
        <v>323291</v>
      </c>
      <c r="F24" s="108">
        <v>306019</v>
      </c>
      <c r="G24" s="93">
        <f t="shared" si="2"/>
        <v>1.4770324718399838E-3</v>
      </c>
      <c r="H24" s="106">
        <f t="shared" si="3"/>
        <v>477.51130485362023</v>
      </c>
      <c r="I24" s="107">
        <v>0</v>
      </c>
      <c r="J24" s="109">
        <v>452</v>
      </c>
      <c r="K24" s="106">
        <v>452</v>
      </c>
    </row>
    <row r="25" spans="1:11" ht="18" customHeight="1">
      <c r="A25" s="20" t="s">
        <v>88</v>
      </c>
      <c r="B25" s="106">
        <v>40</v>
      </c>
      <c r="C25" s="108">
        <v>3824358</v>
      </c>
      <c r="D25" s="108">
        <v>1986864</v>
      </c>
      <c r="E25" s="106">
        <f t="shared" si="1"/>
        <v>1837494</v>
      </c>
      <c r="F25" s="108">
        <v>105000</v>
      </c>
      <c r="G25" s="93">
        <f t="shared" si="2"/>
        <v>3.8095238095238096E-4</v>
      </c>
      <c r="H25" s="106">
        <f t="shared" si="3"/>
        <v>699.99771428571432</v>
      </c>
      <c r="I25" s="107">
        <v>0</v>
      </c>
      <c r="J25" s="109">
        <v>40</v>
      </c>
      <c r="K25" s="106">
        <v>40</v>
      </c>
    </row>
    <row r="26" spans="1:11" ht="18" customHeight="1">
      <c r="A26" s="20" t="s">
        <v>89</v>
      </c>
      <c r="B26" s="106">
        <v>737</v>
      </c>
      <c r="C26" s="108">
        <v>1611006</v>
      </c>
      <c r="D26" s="108">
        <v>10510</v>
      </c>
      <c r="E26" s="106">
        <f t="shared" si="1"/>
        <v>1600496</v>
      </c>
      <c r="F26" s="108">
        <v>1486448</v>
      </c>
      <c r="G26" s="93">
        <f t="shared" si="2"/>
        <v>4.9581283704509002E-4</v>
      </c>
      <c r="H26" s="106">
        <f t="shared" si="3"/>
        <v>793.54646243931836</v>
      </c>
      <c r="I26" s="107">
        <v>0</v>
      </c>
      <c r="J26" s="109">
        <v>737</v>
      </c>
      <c r="K26" s="106">
        <v>737</v>
      </c>
    </row>
    <row r="27" spans="1:11" ht="18" customHeight="1">
      <c r="A27" s="20" t="s">
        <v>90</v>
      </c>
      <c r="B27" s="106">
        <v>269</v>
      </c>
      <c r="C27" s="108">
        <v>1937520</v>
      </c>
      <c r="D27" s="108">
        <v>10233</v>
      </c>
      <c r="E27" s="106">
        <v>1927288</v>
      </c>
      <c r="F27" s="108">
        <v>1875000</v>
      </c>
      <c r="G27" s="93">
        <f t="shared" si="2"/>
        <v>1.4346666666666667E-4</v>
      </c>
      <c r="H27" s="106">
        <f t="shared" si="3"/>
        <v>276.50158506666668</v>
      </c>
      <c r="I27" s="107">
        <v>0</v>
      </c>
      <c r="J27" s="109">
        <v>269</v>
      </c>
      <c r="K27" s="106">
        <v>269</v>
      </c>
    </row>
    <row r="28" spans="1:11" ht="18" customHeight="1">
      <c r="A28" s="20" t="s">
        <v>91</v>
      </c>
      <c r="B28" s="106">
        <v>213</v>
      </c>
      <c r="C28" s="108">
        <v>136506</v>
      </c>
      <c r="D28" s="108">
        <v>1159</v>
      </c>
      <c r="E28" s="106">
        <f t="shared" si="1"/>
        <v>135347</v>
      </c>
      <c r="F28" s="108">
        <v>100000</v>
      </c>
      <c r="G28" s="93">
        <f t="shared" si="2"/>
        <v>2.1299999999999999E-3</v>
      </c>
      <c r="H28" s="106">
        <f t="shared" si="3"/>
        <v>288.28910999999999</v>
      </c>
      <c r="I28" s="107">
        <v>0</v>
      </c>
      <c r="J28" s="109">
        <v>213</v>
      </c>
      <c r="K28" s="106">
        <v>213</v>
      </c>
    </row>
    <row r="29" spans="1:11" ht="18" customHeight="1">
      <c r="A29" s="20" t="s">
        <v>303</v>
      </c>
      <c r="B29" s="106">
        <v>100</v>
      </c>
      <c r="C29" s="108">
        <v>63392191</v>
      </c>
      <c r="D29" s="108">
        <v>44292223</v>
      </c>
      <c r="E29" s="106">
        <v>19099969</v>
      </c>
      <c r="F29" s="108">
        <v>880700</v>
      </c>
      <c r="G29" s="93">
        <f t="shared" si="2"/>
        <v>1.1354604292040422E-4</v>
      </c>
      <c r="H29" s="106">
        <f t="shared" si="3"/>
        <v>2168.7258998523903</v>
      </c>
      <c r="I29" s="107">
        <v>0</v>
      </c>
      <c r="J29" s="109">
        <v>100</v>
      </c>
      <c r="K29" s="106">
        <v>100</v>
      </c>
    </row>
    <row r="30" spans="1:11" ht="18" customHeight="1">
      <c r="A30" s="20" t="s">
        <v>93</v>
      </c>
      <c r="B30" s="106">
        <v>600</v>
      </c>
      <c r="C30" s="108">
        <v>23893823000</v>
      </c>
      <c r="D30" s="108">
        <v>23444803000</v>
      </c>
      <c r="E30" s="106">
        <f t="shared" si="1"/>
        <v>449020000</v>
      </c>
      <c r="F30" s="108">
        <v>425892000</v>
      </c>
      <c r="G30" s="93">
        <f t="shared" si="2"/>
        <v>1.408807866783128E-6</v>
      </c>
      <c r="H30" s="106">
        <f t="shared" si="3"/>
        <v>632.5829083429602</v>
      </c>
      <c r="I30" s="107">
        <v>0</v>
      </c>
      <c r="J30" s="109">
        <v>600</v>
      </c>
      <c r="K30" s="106">
        <v>600</v>
      </c>
    </row>
    <row r="31" spans="1:11" ht="18" customHeight="1">
      <c r="A31" s="20" t="s">
        <v>94</v>
      </c>
      <c r="B31" s="26">
        <v>3461</v>
      </c>
      <c r="C31" s="11">
        <v>6949337</v>
      </c>
      <c r="D31" s="11">
        <v>962461</v>
      </c>
      <c r="E31" s="85">
        <v>5986876</v>
      </c>
      <c r="F31" s="11">
        <v>4073483</v>
      </c>
      <c r="G31" s="93">
        <f t="shared" si="2"/>
        <v>8.4964144934445535E-4</v>
      </c>
      <c r="H31" s="94">
        <v>5087</v>
      </c>
      <c r="I31" s="56">
        <v>0</v>
      </c>
      <c r="J31" s="57">
        <v>3461</v>
      </c>
      <c r="K31" s="11">
        <v>3461</v>
      </c>
    </row>
    <row r="32" spans="1:11" ht="18" customHeight="1">
      <c r="A32" s="12" t="s">
        <v>12</v>
      </c>
      <c r="B32" s="106">
        <f>SUM(B18:B31)</f>
        <v>9738</v>
      </c>
      <c r="C32" s="106">
        <v>24647161546</v>
      </c>
      <c r="D32" s="106">
        <v>23676967840</v>
      </c>
      <c r="E32" s="106">
        <v>970193706</v>
      </c>
      <c r="F32" s="106">
        <v>920443371</v>
      </c>
      <c r="G32" s="93">
        <f t="shared" si="2"/>
        <v>1.0579683994486609E-5</v>
      </c>
      <c r="H32" s="106">
        <f t="shared" ref="H32:K32" si="4">SUM(H18:H31)</f>
        <v>15254.539352332406</v>
      </c>
      <c r="I32" s="106">
        <f t="shared" si="4"/>
        <v>0</v>
      </c>
      <c r="J32" s="106">
        <f t="shared" si="4"/>
        <v>9738</v>
      </c>
      <c r="K32" s="106">
        <f t="shared" si="4"/>
        <v>9738</v>
      </c>
    </row>
  </sheetData>
  <phoneticPr fontId="10"/>
  <pageMargins left="0.39370078740157483" right="0.39370078740157483" top="1.1811023622047245" bottom="0.39370078740157483" header="0.19685039370078741" footer="0.19685039370078741"/>
  <pageSetup paperSize="9" scale="74" firstPageNumber="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23"/>
  <sheetViews>
    <sheetView view="pageBreakPreview" zoomScaleNormal="115" zoomScaleSheetLayoutView="100" zoomScalePageLayoutView="60" workbookViewId="0"/>
  </sheetViews>
  <sheetFormatPr defaultColWidth="10.25" defaultRowHeight="13.5"/>
  <cols>
    <col min="1" max="1" width="29.875" style="1" customWidth="1"/>
    <col min="2" max="7" width="15.125" style="1" customWidth="1"/>
    <col min="8" max="9" width="10.25" style="1"/>
  </cols>
  <sheetData>
    <row r="1" spans="1:7" ht="23.25">
      <c r="A1" s="2" t="s">
        <v>107</v>
      </c>
      <c r="B1"/>
      <c r="C1"/>
      <c r="D1"/>
      <c r="E1"/>
      <c r="F1"/>
      <c r="G1"/>
    </row>
    <row r="2" spans="1:7" ht="14.25">
      <c r="A2" s="25" t="s">
        <v>79</v>
      </c>
      <c r="B2"/>
      <c r="C2"/>
      <c r="D2"/>
      <c r="E2"/>
      <c r="F2"/>
      <c r="G2"/>
    </row>
    <row r="3" spans="1:7">
      <c r="A3" s="76" t="s">
        <v>260</v>
      </c>
      <c r="B3"/>
      <c r="C3"/>
      <c r="D3"/>
      <c r="E3"/>
      <c r="F3"/>
      <c r="G3"/>
    </row>
    <row r="4" spans="1:7">
      <c r="A4"/>
      <c r="B4"/>
      <c r="C4"/>
      <c r="D4"/>
      <c r="E4"/>
      <c r="F4"/>
      <c r="G4" s="5" t="s">
        <v>308</v>
      </c>
    </row>
    <row r="5" spans="1:7" ht="22.5" customHeight="1">
      <c r="A5" s="6" t="s">
        <v>28</v>
      </c>
      <c r="B5" s="6" t="s">
        <v>29</v>
      </c>
      <c r="C5" s="6" t="s">
        <v>30</v>
      </c>
      <c r="D5" s="6" t="s">
        <v>31</v>
      </c>
      <c r="E5" s="6" t="s">
        <v>32</v>
      </c>
      <c r="F5" s="7" t="s">
        <v>33</v>
      </c>
      <c r="G5" s="8" t="s">
        <v>11</v>
      </c>
    </row>
    <row r="6" spans="1:7" ht="18" customHeight="1">
      <c r="A6" s="73" t="s">
        <v>95</v>
      </c>
      <c r="B6" s="63">
        <v>1363496</v>
      </c>
      <c r="C6" s="11"/>
      <c r="D6" s="11"/>
      <c r="E6" s="11"/>
      <c r="F6" s="63">
        <f>SUM(B6:E6)</f>
        <v>1363496</v>
      </c>
      <c r="G6" s="63">
        <v>1363496</v>
      </c>
    </row>
    <row r="7" spans="1:7" ht="18" customHeight="1">
      <c r="A7" s="73" t="s">
        <v>108</v>
      </c>
      <c r="B7" s="61">
        <v>249049</v>
      </c>
      <c r="C7" s="11"/>
      <c r="D7" s="11"/>
      <c r="E7" s="11"/>
      <c r="F7" s="63">
        <f t="shared" ref="F7:F22" si="0">SUM(B7:E7)</f>
        <v>249049</v>
      </c>
      <c r="G7" s="61">
        <v>249049</v>
      </c>
    </row>
    <row r="8" spans="1:7" ht="18" customHeight="1">
      <c r="A8" s="73" t="s">
        <v>109</v>
      </c>
      <c r="B8" s="61">
        <v>692921</v>
      </c>
      <c r="C8" s="11"/>
      <c r="D8" s="11"/>
      <c r="E8" s="11"/>
      <c r="F8" s="63">
        <f t="shared" si="0"/>
        <v>692921</v>
      </c>
      <c r="G8" s="61">
        <v>692921</v>
      </c>
    </row>
    <row r="9" spans="1:7" ht="18" customHeight="1">
      <c r="A9" s="73" t="s">
        <v>110</v>
      </c>
      <c r="B9" s="61">
        <v>112021</v>
      </c>
      <c r="C9" s="11"/>
      <c r="D9" s="11"/>
      <c r="E9" s="11"/>
      <c r="F9" s="63">
        <f t="shared" si="0"/>
        <v>112021</v>
      </c>
      <c r="G9" s="61">
        <v>112021</v>
      </c>
    </row>
    <row r="10" spans="1:7" ht="18" customHeight="1">
      <c r="A10" s="73" t="s">
        <v>96</v>
      </c>
      <c r="B10" s="63">
        <v>259181</v>
      </c>
      <c r="C10" s="11"/>
      <c r="D10" s="11"/>
      <c r="E10" s="11"/>
      <c r="F10" s="63">
        <f t="shared" si="0"/>
        <v>259181</v>
      </c>
      <c r="G10" s="63">
        <v>259181</v>
      </c>
    </row>
    <row r="11" spans="1:7" ht="18" customHeight="1">
      <c r="A11" s="73" t="s">
        <v>97</v>
      </c>
      <c r="B11" s="63">
        <v>100000</v>
      </c>
      <c r="C11" s="11"/>
      <c r="D11" s="11"/>
      <c r="E11" s="11"/>
      <c r="F11" s="63">
        <f t="shared" si="0"/>
        <v>100000</v>
      </c>
      <c r="G11" s="63">
        <v>100000</v>
      </c>
    </row>
    <row r="12" spans="1:7" ht="18" customHeight="1">
      <c r="A12" s="73" t="s">
        <v>98</v>
      </c>
      <c r="B12" s="63">
        <v>58936</v>
      </c>
      <c r="C12" s="11"/>
      <c r="D12" s="11"/>
      <c r="E12" s="11"/>
      <c r="F12" s="63">
        <f t="shared" si="0"/>
        <v>58936</v>
      </c>
      <c r="G12" s="63">
        <v>58936</v>
      </c>
    </row>
    <row r="13" spans="1:7" ht="18" customHeight="1">
      <c r="A13" s="73" t="s">
        <v>99</v>
      </c>
      <c r="B13" s="63">
        <v>243418</v>
      </c>
      <c r="C13" s="11"/>
      <c r="D13" s="11"/>
      <c r="E13" s="11"/>
      <c r="F13" s="63">
        <f t="shared" si="0"/>
        <v>243418</v>
      </c>
      <c r="G13" s="63">
        <v>243418</v>
      </c>
    </row>
    <row r="14" spans="1:7" ht="18" customHeight="1">
      <c r="A14" s="73" t="s">
        <v>100</v>
      </c>
      <c r="B14" s="63">
        <v>57600</v>
      </c>
      <c r="C14" s="11"/>
      <c r="D14" s="11"/>
      <c r="E14" s="11"/>
      <c r="F14" s="63">
        <f t="shared" si="0"/>
        <v>57600</v>
      </c>
      <c r="G14" s="63">
        <v>57600</v>
      </c>
    </row>
    <row r="15" spans="1:7" ht="18" customHeight="1">
      <c r="A15" s="73" t="s">
        <v>101</v>
      </c>
      <c r="B15" s="63">
        <v>373236</v>
      </c>
      <c r="C15" s="11"/>
      <c r="D15" s="11"/>
      <c r="E15" s="11"/>
      <c r="F15" s="63">
        <f t="shared" si="0"/>
        <v>373236</v>
      </c>
      <c r="G15" s="63">
        <v>373236</v>
      </c>
    </row>
    <row r="16" spans="1:7" ht="18" customHeight="1">
      <c r="A16" s="73" t="s">
        <v>102</v>
      </c>
      <c r="B16" s="63">
        <v>82000</v>
      </c>
      <c r="C16" s="11"/>
      <c r="D16" s="11"/>
      <c r="E16" s="11"/>
      <c r="F16" s="63">
        <f t="shared" si="0"/>
        <v>82000</v>
      </c>
      <c r="G16" s="63">
        <v>82000</v>
      </c>
    </row>
    <row r="17" spans="1:7" ht="18" customHeight="1">
      <c r="A17" s="73" t="s">
        <v>103</v>
      </c>
      <c r="B17" s="63">
        <v>241785</v>
      </c>
      <c r="C17" s="11"/>
      <c r="D17" s="11"/>
      <c r="E17" s="11"/>
      <c r="F17" s="63">
        <f t="shared" si="0"/>
        <v>241785</v>
      </c>
      <c r="G17" s="63">
        <v>241785</v>
      </c>
    </row>
    <row r="18" spans="1:7" ht="18" customHeight="1">
      <c r="A18" s="73" t="s">
        <v>104</v>
      </c>
      <c r="B18" s="63">
        <v>48984</v>
      </c>
      <c r="C18" s="11"/>
      <c r="D18" s="11">
        <v>54036</v>
      </c>
      <c r="E18" s="11"/>
      <c r="F18" s="63">
        <f t="shared" si="0"/>
        <v>103020</v>
      </c>
      <c r="G18" s="61">
        <v>103020</v>
      </c>
    </row>
    <row r="19" spans="1:7" ht="18" customHeight="1">
      <c r="A19" s="73" t="s">
        <v>105</v>
      </c>
      <c r="B19" s="63">
        <v>50393</v>
      </c>
      <c r="C19" s="11"/>
      <c r="D19" s="11"/>
      <c r="E19" s="11"/>
      <c r="F19" s="63">
        <f t="shared" si="0"/>
        <v>50393</v>
      </c>
      <c r="G19" s="63">
        <v>50393</v>
      </c>
    </row>
    <row r="20" spans="1:7" ht="18" customHeight="1">
      <c r="A20" s="73" t="s">
        <v>106</v>
      </c>
      <c r="B20" s="63">
        <v>10084</v>
      </c>
      <c r="C20" s="11"/>
      <c r="D20" s="11"/>
      <c r="E20" s="11"/>
      <c r="F20" s="63">
        <f t="shared" si="0"/>
        <v>10084</v>
      </c>
      <c r="G20" s="63">
        <v>10084</v>
      </c>
    </row>
    <row r="21" spans="1:7" ht="18" customHeight="1">
      <c r="A21" s="73" t="s">
        <v>227</v>
      </c>
      <c r="B21" s="63">
        <v>4360</v>
      </c>
      <c r="C21" s="11"/>
      <c r="D21" s="11"/>
      <c r="E21" s="11"/>
      <c r="F21" s="63">
        <f t="shared" si="0"/>
        <v>4360</v>
      </c>
      <c r="G21" s="63">
        <v>4360</v>
      </c>
    </row>
    <row r="22" spans="1:7" ht="18" customHeight="1">
      <c r="A22" s="73" t="s">
        <v>304</v>
      </c>
      <c r="B22" s="63">
        <v>50000</v>
      </c>
      <c r="C22" s="11"/>
      <c r="D22" s="11"/>
      <c r="E22" s="11"/>
      <c r="F22" s="63">
        <f t="shared" si="0"/>
        <v>50000</v>
      </c>
      <c r="G22" s="63">
        <v>50000</v>
      </c>
    </row>
    <row r="23" spans="1:7" ht="18" customHeight="1">
      <c r="A23" s="12" t="s">
        <v>12</v>
      </c>
      <c r="B23" s="26">
        <f>SUM(B6:B22)</f>
        <v>3997464</v>
      </c>
      <c r="C23" s="26">
        <f t="shared" ref="C23:G23" si="1">SUM(C6:C22)</f>
        <v>0</v>
      </c>
      <c r="D23" s="26">
        <f t="shared" si="1"/>
        <v>54036</v>
      </c>
      <c r="E23" s="26">
        <f t="shared" si="1"/>
        <v>0</v>
      </c>
      <c r="F23" s="26">
        <f t="shared" si="1"/>
        <v>4051500</v>
      </c>
      <c r="G23" s="26">
        <f t="shared" si="1"/>
        <v>4051500</v>
      </c>
    </row>
  </sheetData>
  <phoneticPr fontId="10"/>
  <pageMargins left="0.39370078740157483" right="0.39370078740157483" top="1.1811023622047245" bottom="0.39370078740157483" header="0.19685039370078741" footer="0.19685039370078741"/>
  <pageSetup paperSize="9" firstPageNumber="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1"/>
  <sheetViews>
    <sheetView view="pageBreakPreview" zoomScaleNormal="100" zoomScaleSheetLayoutView="100" zoomScalePageLayoutView="60" workbookViewId="0"/>
  </sheetViews>
  <sheetFormatPr defaultColWidth="10.125" defaultRowHeight="13.5"/>
  <cols>
    <col min="1" max="1" width="19.875" style="1" customWidth="1"/>
    <col min="2" max="6" width="15.125" style="1" customWidth="1"/>
    <col min="7" max="7" width="11" style="1" customWidth="1"/>
  </cols>
  <sheetData>
    <row r="1" spans="1:6" ht="23.25">
      <c r="A1" s="2" t="s">
        <v>117</v>
      </c>
      <c r="B1"/>
      <c r="C1"/>
      <c r="D1"/>
      <c r="E1"/>
      <c r="F1"/>
    </row>
    <row r="2" spans="1:6" ht="14.25">
      <c r="A2" s="25" t="s">
        <v>79</v>
      </c>
      <c r="B2"/>
      <c r="C2"/>
      <c r="D2"/>
      <c r="E2"/>
      <c r="F2"/>
    </row>
    <row r="3" spans="1:6">
      <c r="A3" s="76" t="s">
        <v>260</v>
      </c>
      <c r="B3"/>
      <c r="C3"/>
      <c r="D3"/>
      <c r="E3"/>
      <c r="F3"/>
    </row>
    <row r="4" spans="1:6">
      <c r="A4"/>
      <c r="B4"/>
      <c r="C4"/>
      <c r="D4"/>
      <c r="E4"/>
      <c r="F4" s="5" t="s">
        <v>308</v>
      </c>
    </row>
    <row r="5" spans="1:6" ht="22.5" customHeight="1">
      <c r="A5" s="112" t="s">
        <v>111</v>
      </c>
      <c r="B5" s="112" t="s">
        <v>112</v>
      </c>
      <c r="C5" s="112"/>
      <c r="D5" s="112" t="s">
        <v>113</v>
      </c>
      <c r="E5" s="112"/>
      <c r="F5" s="114" t="s">
        <v>114</v>
      </c>
    </row>
    <row r="6" spans="1:6" ht="22.5" customHeight="1">
      <c r="A6" s="112"/>
      <c r="B6" s="6" t="s">
        <v>115</v>
      </c>
      <c r="C6" s="7" t="s">
        <v>116</v>
      </c>
      <c r="D6" s="6" t="s">
        <v>115</v>
      </c>
      <c r="E6" s="7" t="s">
        <v>116</v>
      </c>
      <c r="F6" s="114"/>
    </row>
    <row r="7" spans="1:6" ht="18" customHeight="1">
      <c r="A7" s="58"/>
      <c r="B7" s="11"/>
      <c r="C7" s="11"/>
      <c r="D7" s="11"/>
      <c r="E7" s="11"/>
      <c r="F7" s="11"/>
    </row>
    <row r="8" spans="1:6" ht="18" customHeight="1">
      <c r="A8" s="58"/>
      <c r="B8" s="11"/>
      <c r="C8" s="11"/>
      <c r="D8" s="11"/>
      <c r="E8" s="11"/>
      <c r="F8" s="11"/>
    </row>
    <row r="9" spans="1:6" ht="18" customHeight="1">
      <c r="A9" s="58"/>
      <c r="B9" s="11"/>
      <c r="C9" s="11"/>
      <c r="D9" s="11"/>
      <c r="E9" s="11"/>
      <c r="F9" s="11"/>
    </row>
    <row r="10" spans="1:6" ht="18" customHeight="1">
      <c r="A10" s="58"/>
      <c r="B10" s="11"/>
      <c r="C10" s="11"/>
      <c r="D10" s="11"/>
      <c r="E10" s="11"/>
      <c r="F10" s="11"/>
    </row>
    <row r="11" spans="1:6" ht="18" customHeight="1">
      <c r="A11" s="58"/>
      <c r="B11" s="11"/>
      <c r="C11" s="11"/>
      <c r="D11" s="11"/>
      <c r="E11" s="11"/>
      <c r="F11" s="11"/>
    </row>
    <row r="12" spans="1:6" ht="18" customHeight="1">
      <c r="A12" s="58"/>
      <c r="B12" s="11"/>
      <c r="C12" s="11"/>
      <c r="D12" s="11"/>
      <c r="E12" s="11"/>
      <c r="F12" s="11"/>
    </row>
    <row r="13" spans="1:6" ht="18" customHeight="1">
      <c r="A13" s="58"/>
      <c r="B13" s="11"/>
      <c r="C13" s="11"/>
      <c r="D13" s="11"/>
      <c r="E13" s="11"/>
      <c r="F13" s="11"/>
    </row>
    <row r="14" spans="1:6" ht="18" customHeight="1">
      <c r="A14" s="58"/>
      <c r="B14" s="11"/>
      <c r="C14" s="11"/>
      <c r="D14" s="11"/>
      <c r="E14" s="11"/>
      <c r="F14" s="11"/>
    </row>
    <row r="15" spans="1:6" ht="18" customHeight="1">
      <c r="A15" s="58"/>
      <c r="B15" s="11"/>
      <c r="C15" s="11"/>
      <c r="D15" s="11"/>
      <c r="E15" s="11"/>
      <c r="F15" s="11"/>
    </row>
    <row r="16" spans="1:6" ht="18" customHeight="1">
      <c r="A16" s="58"/>
      <c r="B16" s="11"/>
      <c r="C16" s="11"/>
      <c r="D16" s="11"/>
      <c r="E16" s="11"/>
      <c r="F16" s="11"/>
    </row>
    <row r="17" spans="1:6" ht="18" customHeight="1">
      <c r="A17" s="58"/>
      <c r="B17" s="11"/>
      <c r="C17" s="11"/>
      <c r="D17" s="11"/>
      <c r="E17" s="11"/>
      <c r="F17" s="11"/>
    </row>
    <row r="18" spans="1:6" ht="18" customHeight="1">
      <c r="A18" s="58"/>
      <c r="B18" s="11"/>
      <c r="C18" s="11"/>
      <c r="D18" s="11"/>
      <c r="E18" s="11"/>
      <c r="F18" s="11"/>
    </row>
    <row r="19" spans="1:6" ht="18" customHeight="1">
      <c r="A19" s="58"/>
      <c r="B19" s="11"/>
      <c r="C19" s="11"/>
      <c r="D19" s="11"/>
      <c r="E19" s="11"/>
      <c r="F19" s="11"/>
    </row>
    <row r="20" spans="1:6" ht="18" customHeight="1">
      <c r="A20" s="58"/>
      <c r="B20" s="11"/>
      <c r="C20" s="11"/>
      <c r="D20" s="11"/>
      <c r="E20" s="11"/>
      <c r="F20" s="11"/>
    </row>
    <row r="21" spans="1:6" ht="18" customHeight="1">
      <c r="A21" s="12" t="s">
        <v>12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</row>
  </sheetData>
  <mergeCells count="4">
    <mergeCell ref="A5:A6"/>
    <mergeCell ref="B5:C5"/>
    <mergeCell ref="D5:E5"/>
    <mergeCell ref="F5:F6"/>
  </mergeCells>
  <phoneticPr fontId="10"/>
  <pageMargins left="0.59055118110236227" right="0.39370078740157483" top="1.1811023622047245" bottom="0.39370078740157483" header="0.51181102362204722" footer="0.19685039370078741"/>
  <pageSetup paperSize="9" firstPageNumber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8b7cc-82d8-430d-82d1-c9c4b2d3ecf6" xsi:nil="true"/>
    <lcf76f155ced4ddcb4097134ff3c332f xmlns="588bb7bd-f58e-464c-b679-a42ff46c1928">
      <Terms xmlns="http://schemas.microsoft.com/office/infopath/2007/PartnerControls"/>
    </lcf76f155ced4ddcb4097134ff3c332f>
    <_Flow_SignoffStatus xmlns="588bb7bd-f58e-464c-b679-a42ff46c192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CDD01CA50A3AA4D98B2BFE85C4AC449" ma:contentTypeVersion="14" ma:contentTypeDescription="新しいドキュメントを作成します。" ma:contentTypeScope="" ma:versionID="75f735e319697fb26a4116add671b415">
  <xsd:schema xmlns:xsd="http://www.w3.org/2001/XMLSchema" xmlns:xs="http://www.w3.org/2001/XMLSchema" xmlns:p="http://schemas.microsoft.com/office/2006/metadata/properties" xmlns:ns2="588bb7bd-f58e-464c-b679-a42ff46c1928" xmlns:ns3="e388b7cc-82d8-430d-82d1-c9c4b2d3ecf6" targetNamespace="http://schemas.microsoft.com/office/2006/metadata/properties" ma:root="true" ma:fieldsID="39a1be7fe988767f21c01a6845527486" ns2:_="" ns3:_="">
    <xsd:import namespace="588bb7bd-f58e-464c-b679-a42ff46c1928"/>
    <xsd:import namespace="e388b7cc-82d8-430d-82d1-c9c4b2d3ec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bb7bd-f58e-464c-b679-a42ff46c19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a8d8caeb-68bb-43de-acbd-8e99ac7e29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8b7cc-82d8-430d-82d1-c9c4b2d3ecf6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9b61012-c40c-4340-9dc5-137cbb77851f}" ma:internalName="TaxCatchAll" ma:showField="CatchAllData" ma:web="e388b7cc-82d8-430d-82d1-c9c4b2d3ec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C9FE14-6D62-4258-A599-EF080FED9BBF}">
  <ds:schemaRefs>
    <ds:schemaRef ds:uri="http://schemas.microsoft.com/office/2006/documentManagement/types"/>
    <ds:schemaRef ds:uri="http://purl.org/dc/dcmitype/"/>
    <ds:schemaRef ds:uri="http://www.w3.org/XML/1998/namespace"/>
    <ds:schemaRef ds:uri="e388b7cc-82d8-430d-82d1-c9c4b2d3ecf6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588bb7bd-f58e-464c-b679-a42ff46c1928"/>
  </ds:schemaRefs>
</ds:datastoreItem>
</file>

<file path=customXml/itemProps2.xml><?xml version="1.0" encoding="utf-8"?>
<ds:datastoreItem xmlns:ds="http://schemas.openxmlformats.org/officeDocument/2006/customXml" ds:itemID="{031A51FE-4551-4FFB-8075-5E995EA5AB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1C8BCC-05A7-4291-AB2D-45ACAC7D6A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8bb7bd-f58e-464c-b679-a42ff46c1928"/>
    <ds:schemaRef ds:uri="e388b7cc-82d8-430d-82d1-c9c4b2d3ec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6</vt:i4>
      </vt:variant>
    </vt:vector>
  </HeadingPairs>
  <TitlesOfParts>
    <vt:vector size="27" baseType="lpstr">
      <vt:lpstr>基金の明細（一般会計）</vt:lpstr>
      <vt:lpstr>地方債等（借入先別）の明細（一般会計）</vt:lpstr>
      <vt:lpstr>地方債等（利率別）の明細（一般会計）</vt:lpstr>
      <vt:lpstr>地方債等（返済期間別）の明細（一般会計）</vt:lpstr>
      <vt:lpstr>資金の明細</vt:lpstr>
      <vt:lpstr>有形固定資産の明細</vt:lpstr>
      <vt:lpstr>投資及び出資金の明細（全体会計）</vt:lpstr>
      <vt:lpstr>基金の明細（全体会計）</vt:lpstr>
      <vt:lpstr>貸付金の明細 (全体会計)</vt:lpstr>
      <vt:lpstr>長期延滞債権・未収金の明細（全体会計）</vt:lpstr>
      <vt:lpstr>地方債等（借入先別）の明細（全体会計）</vt:lpstr>
      <vt:lpstr>地方債等（利率別返済期間別等）の明細（全体会計）</vt:lpstr>
      <vt:lpstr>引当金の明細（全体会計）</vt:lpstr>
      <vt:lpstr>補助金等の明細 (全体会計)</vt:lpstr>
      <vt:lpstr>財源の明細 (全体会計)</vt:lpstr>
      <vt:lpstr>財源情報の明細（全体会計）</vt:lpstr>
      <vt:lpstr>資金の明細（全体会計）</vt:lpstr>
      <vt:lpstr>基金の明細（特別会計）</vt:lpstr>
      <vt:lpstr>地方債等（借入先別）の明細（特別会計）</vt:lpstr>
      <vt:lpstr>地方債等（返済期間別）の明細（特別会計）</vt:lpstr>
      <vt:lpstr>地方債等（利率別）の明細（特別会計）</vt:lpstr>
      <vt:lpstr>'財源の明細 (全体会計)'!Print_Area</vt:lpstr>
      <vt:lpstr>'財源情報の明細（全体会計）'!Print_Area</vt:lpstr>
      <vt:lpstr>'地方債等（借入先別）の明細（全体会計）'!Print_Area</vt:lpstr>
      <vt:lpstr>'地方債等（利率別返済期間別等）の明細（全体会計）'!Print_Area</vt:lpstr>
      <vt:lpstr>'長期延滞債権・未収金の明細（全体会計）'!Print_Area</vt:lpstr>
      <vt:lpstr>有形固定資産の明細!Print_Titles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mirai003</dc:creator>
  <cp:lastModifiedBy>CL144</cp:lastModifiedBy>
  <cp:lastPrinted>2026-03-25T01:06:47Z</cp:lastPrinted>
  <dcterms:created xsi:type="dcterms:W3CDTF">2021-08-25T06:24:32Z</dcterms:created>
  <dcterms:modified xsi:type="dcterms:W3CDTF">2026-05-11T13:08:32Z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>mirai003</cp:lastModifiedBy>
  <cp:lastPrinted>2017-08-01T04:31:04Z</cp:lastPrinted>
  <dcterms:modified xsi:type="dcterms:W3CDTF">2021-08-03T02:01:29Z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0x0101007CDD01CA50A3AA4D98B2BFE85C4AC449</vt:lpwstr>
  </property>
  <property fmtid="{D5CDD505-2E9C-101B-9397-08002B2CF9AE}" pid="9" name="Order">
    <vt:r8>269128600</vt:r8>
  </property>
  <property fmtid="{D5CDD505-2E9C-101B-9397-08002B2CF9AE}" pid="10" name="MediaServiceImageTags">
    <vt:lpwstr/>
  </property>
</Properties>
</file>