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l144\Desktop\0130 公営企業経営比較分析表の分析\HP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G86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BB8" i="4" s="1"/>
  <c r="T6" i="5"/>
  <c r="AT8" i="4" s="1"/>
  <c r="S6" i="5"/>
  <c r="AL8" i="4" s="1"/>
  <c r="R6" i="5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F86" i="4"/>
  <c r="AD10" i="4"/>
  <c r="I10" i="4"/>
  <c r="P8" i="4"/>
  <c r="I8" i="4"/>
  <c r="B8" i="4"/>
  <c r="D10" i="5" l="1"/>
  <c r="C10" i="5"/>
  <c r="E10" i="5"/>
  <c r="B10" i="5"/>
</calcChain>
</file>

<file path=xl/sharedStrings.xml><?xml version="1.0" encoding="utf-8"?>
<sst xmlns="http://schemas.openxmlformats.org/spreadsheetml/2006/main" count="239" uniqueCount="122">
  <si>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</si>
  <si>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</si>
  <si>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</si>
  <si>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</si>
  <si>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</si>
  <si>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</si>
  <si>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</si>
  <si>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</si>
  <si>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</si>
  <si>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</si>
  <si>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</si>
  <si>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</si>
  <si>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</si>
  <si>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</si>
  <si>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</si>
  <si>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</si>
  <si>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</si>
  <si>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</si>
  <si>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</si>
  <si>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</si>
  <si>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</si>
  <si>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</si>
  <si>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</si>
  <si>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</si>
  <si>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</si>
  <si>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</si>
  <si>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</si>
  <si>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</si>
  <si>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</si>
  <si>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</si>
  <si>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</si>
  <si>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</si>
  <si>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</si>
  <si>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</si>
  <si>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</si>
  <si>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</si>
  <si>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</si>
  <si>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</si>
  <si>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</si>
  <si>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</si>
  <si>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</si>
  <si>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</si>
  <si>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</si>
  <si>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</si>
  <si>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</si>
  <si>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</si>
  <si>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</si>
  <si>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</si>
  <si>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</si>
  <si>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</si>
  <si>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</si>
  <si>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</si>
  <si>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</si>
  <si>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</si>
  <si>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</si>
  <si>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</si>
  <si>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</si>
  <si>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</si>
  <si>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</si>
  <si>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</si>
  <si>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</si>
  <si>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</si>
  <si>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</si>
  <si>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</si>
  <si>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</si>
  <si>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</si>
  <si>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</si>
  <si>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</si>
  <si>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</si>
  <si>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</si>
  <si>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</si>
  <si>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</si>
  <si>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</si>
  <si>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</si>
  <si>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</si>
  <si>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</si>
  <si>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</si>
  <si>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</si>
  <si>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</si>
  <si>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</si>
  <si>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</si>
  <si>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</si>
  <si>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</si>
  <si>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</si>
  <si>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</si>
  <si>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</si>
  <si>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</si>
  <si>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</si>
  <si>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</si>
  <si>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</si>
  <si>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</si>
  <si>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</si>
  <si>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</si>
  <si>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</si>
  <si>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</si>
  <si>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</si>
  <si>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</si>
  <si>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</si>
  <si>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</si>
  <si>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</si>
  <si>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</si>
  <si>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</si>
  <si>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</si>
  <si>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</si>
  <si>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</si>
  <si>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</si>
  <si>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</si>
  <si>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</si>
  <si>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岡山県　里庄町</t>
  </si>
  <si>
    <t>法適用</t>
  </si>
  <si>
    <t>下水道事業</t>
  </si>
  <si>
    <t>公共下水道</t>
  </si>
  <si>
    <t>Cd3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</si>
  <si>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</si>
  <si>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</si>
  <si>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</si>
  <si>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</si>
  <si>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</si>
  <si>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</si>
  <si>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　累積欠損金が無く、経常収支比率が１００％を超えているので経営状況は良好である。
　しかし、経費回収率をみると、汚水処理に係る費用を下水道使用料で約７割しか賄えておらず、残りは主に一般会計からの繰入金に頼っているのが現状である。
　経費回収率は徐々に増えており、逆に汚水処理原価は下がってきているので、有収水量や下水道使用料が増加していることがうかがえる。
　下水道自体がまだ整備途中であるため、今後も整備を進めていけば使用料収入のさらなる増加も見込め、一般会計からの繰入金を削減することができる。</t>
    <phoneticPr fontId="4"/>
  </si>
  <si>
    <t>　平成１６年から供用開始しており、管渠等はまだ新しく老朽化していない。</t>
    <phoneticPr fontId="4"/>
  </si>
  <si>
    <t>　里庄町では、供用開始が平成１６年と遅く、下水道整備予定の区域の約５９％の整備が終わったばかりで、一般会計からの繰入金も多いが、管渠の整備が進んでいけば有収水量も増加し、使用料収入も増える見込みである。
　これからも更なる経費節減に努め、水洗化率向上につながるように引き続き住民に向け、下水道への接続をお願いしていきたい。</t>
    <rPh sb="108" eb="109">
      <t>サラ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</si>
</sst>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85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81248"/>
        <c:axId val="303981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</c:formatCode>
                <c:ptCount val="5"/>
                <c:pt idx="0" formatCode="#,##0.00;&quot;△&quot;#,##0.00;&quot;-&quot;">
                  <c:v>0.14000000000000001</c:v>
                </c:pt>
                <c:pt idx="1">
                  <c:v>0</c:v>
                </c:pt>
                <c:pt idx="2" formatCode="#,##0.00;&quot;△&quot;#,##0.00;&quot;-&quot;">
                  <c:v>0.17</c:v>
                </c:pt>
                <c:pt idx="3" formatCode="#,##0.00;&quot;△&quot;#,##0.00;&quot;-&quot;">
                  <c:v>0.2</c:v>
                </c:pt>
                <c:pt idx="4" formatCode="#,##0.00;&quot;△&quot;#,##0.00;&quot;-&quot;">
                  <c:v>0.19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81248"/>
        <c:axId val="303981640"/>
      </c:lineChart>
      <c:dateAx>
        <c:axId val="303981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981640"/>
        <c:crosses val="autoZero"/>
        <c:auto val="1"/>
        <c:lblOffset val="100"/>
        <c:baseTimeUnit val="years"/>
      </c:dateAx>
      <c:valAx>
        <c:axId val="303981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981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15968"/>
        <c:axId val="304812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41.95</c:v>
                </c:pt>
                <c:pt idx="1">
                  <c:v>40.71</c:v>
                </c:pt>
                <c:pt idx="2">
                  <c:v>43.53</c:v>
                </c:pt>
                <c:pt idx="3">
                  <c:v>39.869999999999997</c:v>
                </c:pt>
                <c:pt idx="4">
                  <c:v>41.28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15968"/>
        <c:axId val="304812832"/>
      </c:lineChart>
      <c:dateAx>
        <c:axId val="304815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12832"/>
        <c:crosses val="autoZero"/>
        <c:auto val="1"/>
        <c:lblOffset val="100"/>
        <c:baseTimeUnit val="years"/>
      </c:dateAx>
      <c:valAx>
        <c:axId val="304812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15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72.709999999999994</c:v>
                </c:pt>
                <c:pt idx="1">
                  <c:v>72.73</c:v>
                </c:pt>
                <c:pt idx="2">
                  <c:v>70.27</c:v>
                </c:pt>
                <c:pt idx="3">
                  <c:v>69.09</c:v>
                </c:pt>
                <c:pt idx="4">
                  <c:v>71.819999999999993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16752"/>
        <c:axId val="304818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64.459999999999994</c:v>
                </c:pt>
                <c:pt idx="1">
                  <c:v>63.45</c:v>
                </c:pt>
                <c:pt idx="2">
                  <c:v>64.14</c:v>
                </c:pt>
                <c:pt idx="3">
                  <c:v>61.37</c:v>
                </c:pt>
                <c:pt idx="4">
                  <c:v>61.3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16752"/>
        <c:axId val="304818712"/>
      </c:lineChart>
      <c:dateAx>
        <c:axId val="304816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18712"/>
        <c:crosses val="autoZero"/>
        <c:auto val="1"/>
        <c:lblOffset val="100"/>
        <c:baseTimeUnit val="years"/>
      </c:dateAx>
      <c:valAx>
        <c:axId val="304818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16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102.4</c:v>
                </c:pt>
                <c:pt idx="1">
                  <c:v>103.44</c:v>
                </c:pt>
                <c:pt idx="2">
                  <c:v>109.38</c:v>
                </c:pt>
                <c:pt idx="3">
                  <c:v>111.69</c:v>
                </c:pt>
                <c:pt idx="4">
                  <c:v>112.9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79288"/>
        <c:axId val="30398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88.19</c:v>
                </c:pt>
                <c:pt idx="1">
                  <c:v>91.36</c:v>
                </c:pt>
                <c:pt idx="2">
                  <c:v>104.24</c:v>
                </c:pt>
                <c:pt idx="3">
                  <c:v>103.72</c:v>
                </c:pt>
                <c:pt idx="4">
                  <c:v>101.12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79288"/>
        <c:axId val="303982032"/>
      </c:lineChart>
      <c:dateAx>
        <c:axId val="303979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982032"/>
        <c:crosses val="autoZero"/>
        <c:auto val="1"/>
        <c:lblOffset val="100"/>
        <c:baseTimeUnit val="years"/>
      </c:dateAx>
      <c:valAx>
        <c:axId val="30398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979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3.17</c:v>
                </c:pt>
                <c:pt idx="1">
                  <c:v>4.07</c:v>
                </c:pt>
                <c:pt idx="2">
                  <c:v>7.77</c:v>
                </c:pt>
                <c:pt idx="3">
                  <c:v>8.81</c:v>
                </c:pt>
                <c:pt idx="4">
                  <c:v>10.58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78896"/>
        <c:axId val="303977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6.22</c:v>
                </c:pt>
                <c:pt idx="1">
                  <c:v>7.52</c:v>
                </c:pt>
                <c:pt idx="2">
                  <c:v>16.43</c:v>
                </c:pt>
                <c:pt idx="3">
                  <c:v>17.739999999999998</c:v>
                </c:pt>
                <c:pt idx="4">
                  <c:v>14.42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78896"/>
        <c:axId val="303977328"/>
      </c:lineChart>
      <c:dateAx>
        <c:axId val="303978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977328"/>
        <c:crosses val="autoZero"/>
        <c:auto val="1"/>
        <c:lblOffset val="100"/>
        <c:baseTimeUnit val="years"/>
      </c:dateAx>
      <c:valAx>
        <c:axId val="303977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978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77720"/>
        <c:axId val="303978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77720"/>
        <c:axId val="303978112"/>
      </c:lineChart>
      <c:dateAx>
        <c:axId val="303977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978112"/>
        <c:crosses val="autoZero"/>
        <c:auto val="1"/>
        <c:lblOffset val="100"/>
        <c:baseTimeUnit val="years"/>
      </c:dateAx>
      <c:valAx>
        <c:axId val="303978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977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3983992"/>
        <c:axId val="30397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261.73</c:v>
                </c:pt>
                <c:pt idx="1">
                  <c:v>285.58</c:v>
                </c:pt>
                <c:pt idx="2">
                  <c:v>152.88999999999999</c:v>
                </c:pt>
                <c:pt idx="3">
                  <c:v>129.75</c:v>
                </c:pt>
                <c:pt idx="4">
                  <c:v>110.94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3983992"/>
        <c:axId val="303976544"/>
      </c:lineChart>
      <c:dateAx>
        <c:axId val="303983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3976544"/>
        <c:crosses val="autoZero"/>
        <c:auto val="1"/>
        <c:lblOffset val="100"/>
        <c:baseTimeUnit val="years"/>
      </c:dateAx>
      <c:valAx>
        <c:axId val="30397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3983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373.17</c:v>
                </c:pt>
                <c:pt idx="1">
                  <c:v>578.82000000000005</c:v>
                </c:pt>
                <c:pt idx="2">
                  <c:v>134.47999999999999</c:v>
                </c:pt>
                <c:pt idx="3">
                  <c:v>82.52</c:v>
                </c:pt>
                <c:pt idx="4">
                  <c:v>95.44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659512"/>
        <c:axId val="304656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392.92</c:v>
                </c:pt>
                <c:pt idx="1">
                  <c:v>519.04</c:v>
                </c:pt>
                <c:pt idx="2">
                  <c:v>99.09</c:v>
                </c:pt>
                <c:pt idx="3">
                  <c:v>90.5</c:v>
                </c:pt>
                <c:pt idx="4">
                  <c:v>103.49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659512"/>
        <c:axId val="304656376"/>
      </c:lineChart>
      <c:dateAx>
        <c:axId val="304659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656376"/>
        <c:crosses val="autoZero"/>
        <c:auto val="1"/>
        <c:lblOffset val="100"/>
        <c:baseTimeUnit val="years"/>
      </c:dateAx>
      <c:valAx>
        <c:axId val="304656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659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3318.32</c:v>
                </c:pt>
                <c:pt idx="1">
                  <c:v>2696.61</c:v>
                </c:pt>
                <c:pt idx="2">
                  <c:v>2446.63</c:v>
                </c:pt>
                <c:pt idx="3">
                  <c:v>2462.94</c:v>
                </c:pt>
                <c:pt idx="4">
                  <c:v>2218.8200000000002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658336"/>
        <c:axId val="304817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1791.46</c:v>
                </c:pt>
                <c:pt idx="1">
                  <c:v>1826.49</c:v>
                </c:pt>
                <c:pt idx="2">
                  <c:v>1696.96</c:v>
                </c:pt>
                <c:pt idx="3">
                  <c:v>1824.34</c:v>
                </c:pt>
                <c:pt idx="4">
                  <c:v>1604.64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658336"/>
        <c:axId val="304817144"/>
      </c:lineChart>
      <c:dateAx>
        <c:axId val="3046583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17144"/>
        <c:crosses val="autoZero"/>
        <c:auto val="1"/>
        <c:lblOffset val="100"/>
        <c:baseTimeUnit val="years"/>
      </c:dateAx>
      <c:valAx>
        <c:axId val="304817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6583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60.16</c:v>
                </c:pt>
                <c:pt idx="1">
                  <c:v>54.62</c:v>
                </c:pt>
                <c:pt idx="2">
                  <c:v>62.57</c:v>
                </c:pt>
                <c:pt idx="3">
                  <c:v>69.28</c:v>
                </c:pt>
                <c:pt idx="4">
                  <c:v>70.77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15184"/>
        <c:axId val="304812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51.28</c:v>
                </c:pt>
                <c:pt idx="1">
                  <c:v>48</c:v>
                </c:pt>
                <c:pt idx="2">
                  <c:v>47.23</c:v>
                </c:pt>
                <c:pt idx="3">
                  <c:v>54.16</c:v>
                </c:pt>
                <c:pt idx="4">
                  <c:v>60.01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15184"/>
        <c:axId val="304812440"/>
      </c:lineChart>
      <c:dateAx>
        <c:axId val="304815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12440"/>
        <c:crosses val="autoZero"/>
        <c:auto val="1"/>
        <c:lblOffset val="100"/>
        <c:baseTimeUnit val="years"/>
      </c:dateAx>
      <c:valAx>
        <c:axId val="304812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151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250.12</c:v>
                </c:pt>
                <c:pt idx="1">
                  <c:v>275.23</c:v>
                </c:pt>
                <c:pt idx="2">
                  <c:v>241.1</c:v>
                </c:pt>
                <c:pt idx="3">
                  <c:v>217.62</c:v>
                </c:pt>
                <c:pt idx="4">
                  <c:v>213.02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04813224"/>
        <c:axId val="304814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311.81</c:v>
                </c:pt>
                <c:pt idx="1">
                  <c:v>334.37</c:v>
                </c:pt>
                <c:pt idx="2">
                  <c:v>351.41</c:v>
                </c:pt>
                <c:pt idx="3">
                  <c:v>307.56</c:v>
                </c:pt>
                <c:pt idx="4">
                  <c:v>277.67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813224"/>
        <c:axId val="304814400"/>
      </c:lineChart>
      <c:dateAx>
        <c:axId val="304813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04814400"/>
        <c:crosses val="autoZero"/>
        <c:auto val="1"/>
        <c:lblOffset val="100"/>
        <c:baseTimeUnit val="years"/>
      </c:dateAx>
      <c:valAx>
        <c:axId val="304814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04813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="50" zoomScaleNormal="50" workbookViewId="0"/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44" t="str">
        <f>データ!H6</f>
        <v>岡山県　里庄町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Cd3</v>
      </c>
      <c r="X8" s="49"/>
      <c r="Y8" s="49"/>
      <c r="Z8" s="49"/>
      <c r="AA8" s="49"/>
      <c r="AB8" s="49"/>
      <c r="AC8" s="49"/>
      <c r="AD8" s="50"/>
      <c r="AE8" s="50"/>
      <c r="AF8" s="50"/>
      <c r="AG8" s="50"/>
      <c r="AH8" s="50"/>
      <c r="AI8" s="50"/>
      <c r="AJ8" s="50"/>
      <c r="AK8" s="4"/>
      <c r="AL8" s="51">
        <f>データ!S6</f>
        <v>11212</v>
      </c>
      <c r="AM8" s="51"/>
      <c r="AN8" s="51"/>
      <c r="AO8" s="51"/>
      <c r="AP8" s="51"/>
      <c r="AQ8" s="51"/>
      <c r="AR8" s="51"/>
      <c r="AS8" s="51"/>
      <c r="AT8" s="46">
        <f>データ!T6</f>
        <v>12.23</v>
      </c>
      <c r="AU8" s="46"/>
      <c r="AV8" s="46"/>
      <c r="AW8" s="46"/>
      <c r="AX8" s="46"/>
      <c r="AY8" s="46"/>
      <c r="AZ8" s="46"/>
      <c r="BA8" s="46"/>
      <c r="BB8" s="46">
        <f>データ!U6</f>
        <v>916.76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50.08</v>
      </c>
      <c r="J10" s="46"/>
      <c r="K10" s="46"/>
      <c r="L10" s="46"/>
      <c r="M10" s="46"/>
      <c r="N10" s="46"/>
      <c r="O10" s="46"/>
      <c r="P10" s="46">
        <f>データ!P6</f>
        <v>59.17</v>
      </c>
      <c r="Q10" s="46"/>
      <c r="R10" s="46"/>
      <c r="S10" s="46"/>
      <c r="T10" s="46"/>
      <c r="U10" s="46"/>
      <c r="V10" s="46"/>
      <c r="W10" s="46">
        <f>データ!Q6</f>
        <v>99.51</v>
      </c>
      <c r="X10" s="46"/>
      <c r="Y10" s="46"/>
      <c r="Z10" s="46"/>
      <c r="AA10" s="46"/>
      <c r="AB10" s="46"/>
      <c r="AC10" s="46"/>
      <c r="AD10" s="51">
        <f>データ!R6</f>
        <v>3240</v>
      </c>
      <c r="AE10" s="51"/>
      <c r="AF10" s="51"/>
      <c r="AG10" s="51"/>
      <c r="AH10" s="51"/>
      <c r="AI10" s="51"/>
      <c r="AJ10" s="51"/>
      <c r="AK10" s="2"/>
      <c r="AL10" s="51">
        <f>データ!V6</f>
        <v>6629</v>
      </c>
      <c r="AM10" s="51"/>
      <c r="AN10" s="51"/>
      <c r="AO10" s="51"/>
      <c r="AP10" s="51"/>
      <c r="AQ10" s="51"/>
      <c r="AR10" s="51"/>
      <c r="AS10" s="51"/>
      <c r="AT10" s="46">
        <f>データ!W6</f>
        <v>2.93</v>
      </c>
      <c r="AU10" s="46"/>
      <c r="AV10" s="46"/>
      <c r="AW10" s="46"/>
      <c r="AX10" s="46"/>
      <c r="AY10" s="46"/>
      <c r="AZ10" s="46"/>
      <c r="BA10" s="46"/>
      <c r="BB10" s="46">
        <f>データ!X6</f>
        <v>2262.46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119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0" t="s">
        <v>120</v>
      </c>
      <c r="BM47" s="71"/>
      <c r="BN47" s="71"/>
      <c r="BO47" s="71"/>
      <c r="BP47" s="71"/>
      <c r="BQ47" s="71"/>
      <c r="BR47" s="71"/>
      <c r="BS47" s="71"/>
      <c r="BT47" s="71"/>
      <c r="BU47" s="71"/>
      <c r="BV47" s="71"/>
      <c r="BW47" s="71"/>
      <c r="BX47" s="71"/>
      <c r="BY47" s="71"/>
      <c r="BZ47" s="72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0"/>
      <c r="BM48" s="71"/>
      <c r="BN48" s="71"/>
      <c r="BO48" s="71"/>
      <c r="BP48" s="71"/>
      <c r="BQ48" s="71"/>
      <c r="BR48" s="71"/>
      <c r="BS48" s="71"/>
      <c r="BT48" s="71"/>
      <c r="BU48" s="71"/>
      <c r="BV48" s="71"/>
      <c r="BW48" s="71"/>
      <c r="BX48" s="71"/>
      <c r="BY48" s="71"/>
      <c r="BZ48" s="72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0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71"/>
      <c r="BX49" s="71"/>
      <c r="BY49" s="71"/>
      <c r="BZ49" s="72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0"/>
      <c r="BM50" s="71"/>
      <c r="BN50" s="71"/>
      <c r="BO50" s="71"/>
      <c r="BP50" s="71"/>
      <c r="BQ50" s="71"/>
      <c r="BR50" s="71"/>
      <c r="BS50" s="71"/>
      <c r="BT50" s="71"/>
      <c r="BU50" s="71"/>
      <c r="BV50" s="71"/>
      <c r="BW50" s="71"/>
      <c r="BX50" s="71"/>
      <c r="BY50" s="71"/>
      <c r="BZ50" s="72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0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71"/>
      <c r="BX51" s="71"/>
      <c r="BY51" s="71"/>
      <c r="BZ51" s="72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0"/>
      <c r="BM52" s="71"/>
      <c r="BN52" s="71"/>
      <c r="BO52" s="71"/>
      <c r="BP52" s="71"/>
      <c r="BQ52" s="71"/>
      <c r="BR52" s="71"/>
      <c r="BS52" s="71"/>
      <c r="BT52" s="71"/>
      <c r="BU52" s="71"/>
      <c r="BV52" s="71"/>
      <c r="BW52" s="71"/>
      <c r="BX52" s="71"/>
      <c r="BY52" s="71"/>
      <c r="BZ52" s="72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0"/>
      <c r="BM53" s="71"/>
      <c r="BN53" s="71"/>
      <c r="BO53" s="71"/>
      <c r="BP53" s="71"/>
      <c r="BQ53" s="71"/>
      <c r="BR53" s="71"/>
      <c r="BS53" s="71"/>
      <c r="BT53" s="71"/>
      <c r="BU53" s="71"/>
      <c r="BV53" s="71"/>
      <c r="BW53" s="71"/>
      <c r="BX53" s="71"/>
      <c r="BY53" s="71"/>
      <c r="BZ53" s="72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0"/>
      <c r="BM54" s="71"/>
      <c r="BN54" s="71"/>
      <c r="BO54" s="71"/>
      <c r="BP54" s="71"/>
      <c r="BQ54" s="71"/>
      <c r="BR54" s="71"/>
      <c r="BS54" s="71"/>
      <c r="BT54" s="71"/>
      <c r="BU54" s="71"/>
      <c r="BV54" s="71"/>
      <c r="BW54" s="71"/>
      <c r="BX54" s="71"/>
      <c r="BY54" s="71"/>
      <c r="BZ54" s="72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0"/>
      <c r="BM55" s="71"/>
      <c r="BN55" s="71"/>
      <c r="BO55" s="71"/>
      <c r="BP55" s="71"/>
      <c r="BQ55" s="71"/>
      <c r="BR55" s="71"/>
      <c r="BS55" s="71"/>
      <c r="BT55" s="71"/>
      <c r="BU55" s="71"/>
      <c r="BV55" s="71"/>
      <c r="BW55" s="71"/>
      <c r="BX55" s="71"/>
      <c r="BY55" s="71"/>
      <c r="BZ55" s="72"/>
    </row>
    <row r="56" spans="1:78" ht="13.5" customHeight="1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0"/>
      <c r="BM56" s="71"/>
      <c r="BN56" s="71"/>
      <c r="BO56" s="71"/>
      <c r="BP56" s="71"/>
      <c r="BQ56" s="71"/>
      <c r="BR56" s="71"/>
      <c r="BS56" s="71"/>
      <c r="BT56" s="71"/>
      <c r="BU56" s="71"/>
      <c r="BV56" s="71"/>
      <c r="BW56" s="71"/>
      <c r="BX56" s="71"/>
      <c r="BY56" s="71"/>
      <c r="BZ56" s="72"/>
    </row>
    <row r="57" spans="1:78" ht="13.5" customHeight="1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0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2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0"/>
      <c r="BM58" s="71"/>
      <c r="BN58" s="71"/>
      <c r="BO58" s="71"/>
      <c r="BP58" s="71"/>
      <c r="BQ58" s="71"/>
      <c r="BR58" s="71"/>
      <c r="BS58" s="71"/>
      <c r="BT58" s="71"/>
      <c r="BU58" s="71"/>
      <c r="BV58" s="71"/>
      <c r="BW58" s="71"/>
      <c r="BX58" s="71"/>
      <c r="BY58" s="71"/>
      <c r="BZ58" s="72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0"/>
      <c r="BM59" s="71"/>
      <c r="BN59" s="71"/>
      <c r="BO59" s="71"/>
      <c r="BP59" s="71"/>
      <c r="BQ59" s="71"/>
      <c r="BR59" s="71"/>
      <c r="BS59" s="71"/>
      <c r="BT59" s="71"/>
      <c r="BU59" s="71"/>
      <c r="BV59" s="71"/>
      <c r="BW59" s="71"/>
      <c r="BX59" s="71"/>
      <c r="BY59" s="71"/>
      <c r="BZ59" s="72"/>
    </row>
    <row r="60" spans="1:78" ht="13.5" customHeight="1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0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1"/>
      <c r="BX60" s="71"/>
      <c r="BY60" s="71"/>
      <c r="BZ60" s="72"/>
    </row>
    <row r="61" spans="1:78" ht="13.5" customHeight="1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0"/>
      <c r="BM61" s="71"/>
      <c r="BN61" s="71"/>
      <c r="BO61" s="71"/>
      <c r="BP61" s="71"/>
      <c r="BQ61" s="71"/>
      <c r="BR61" s="71"/>
      <c r="BS61" s="71"/>
      <c r="BT61" s="71"/>
      <c r="BU61" s="71"/>
      <c r="BV61" s="71"/>
      <c r="BW61" s="71"/>
      <c r="BX61" s="71"/>
      <c r="BY61" s="71"/>
      <c r="BZ61" s="72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0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1"/>
      <c r="BX62" s="71"/>
      <c r="BY62" s="71"/>
      <c r="BZ62" s="72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3"/>
      <c r="BM63" s="74"/>
      <c r="BN63" s="74"/>
      <c r="BO63" s="74"/>
      <c r="BP63" s="74"/>
      <c r="BQ63" s="74"/>
      <c r="BR63" s="74"/>
      <c r="BS63" s="74"/>
      <c r="BT63" s="74"/>
      <c r="BU63" s="74"/>
      <c r="BV63" s="74"/>
      <c r="BW63" s="74"/>
      <c r="BX63" s="74"/>
      <c r="BY63" s="74"/>
      <c r="BZ63" s="75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121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>
      <c r="C83" s="2" t="s">
        <v>41</v>
      </c>
    </row>
    <row r="84" spans="1:78">
      <c r="C84" s="26" t="s">
        <v>42</v>
      </c>
    </row>
    <row r="85" spans="1:78" hidden="1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8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78" t="s">
        <v>64</v>
      </c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/>
      <c r="Y3" s="84" t="s">
        <v>65</v>
      </c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  <c r="CE3" s="77"/>
      <c r="CF3" s="77"/>
      <c r="CG3" s="77"/>
      <c r="CH3" s="77"/>
      <c r="CI3" s="77"/>
      <c r="CJ3" s="77"/>
      <c r="CK3" s="77"/>
      <c r="CL3" s="77"/>
      <c r="CM3" s="77"/>
      <c r="CN3" s="77"/>
      <c r="CO3" s="77"/>
      <c r="CP3" s="77"/>
      <c r="CQ3" s="77"/>
      <c r="CR3" s="77"/>
      <c r="CS3" s="77"/>
      <c r="CT3" s="77"/>
      <c r="CU3" s="77"/>
      <c r="CV3" s="77"/>
      <c r="CW3" s="77"/>
      <c r="CX3" s="77"/>
      <c r="CY3" s="77"/>
      <c r="CZ3" s="77"/>
      <c r="DA3" s="77"/>
      <c r="DB3" s="77"/>
      <c r="DC3" s="77"/>
      <c r="DD3" s="77"/>
      <c r="DE3" s="77"/>
      <c r="DF3" s="77"/>
      <c r="DG3" s="77"/>
      <c r="DH3" s="77"/>
      <c r="DI3" s="77" t="s">
        <v>66</v>
      </c>
      <c r="DJ3" s="77"/>
      <c r="DK3" s="77"/>
      <c r="DL3" s="77"/>
      <c r="DM3" s="77"/>
      <c r="DN3" s="77"/>
      <c r="DO3" s="77"/>
      <c r="DP3" s="77"/>
      <c r="DQ3" s="77"/>
      <c r="DR3" s="77"/>
      <c r="DS3" s="77"/>
      <c r="DT3" s="77"/>
      <c r="DU3" s="77"/>
      <c r="DV3" s="77"/>
      <c r="DW3" s="77"/>
      <c r="DX3" s="77"/>
      <c r="DY3" s="77"/>
      <c r="DZ3" s="77"/>
      <c r="EA3" s="77"/>
      <c r="EB3" s="77"/>
      <c r="EC3" s="77"/>
      <c r="ED3" s="77"/>
      <c r="EE3" s="77"/>
      <c r="EF3" s="77"/>
      <c r="EG3" s="77"/>
      <c r="EH3" s="77"/>
      <c r="EI3" s="77"/>
      <c r="EJ3" s="77"/>
      <c r="EK3" s="77"/>
      <c r="EL3" s="77"/>
      <c r="EM3" s="77"/>
      <c r="EN3" s="77"/>
      <c r="EO3" s="77"/>
    </row>
    <row r="4" spans="1:148">
      <c r="A4" s="29" t="s">
        <v>67</v>
      </c>
      <c r="B4" s="31"/>
      <c r="C4" s="31"/>
      <c r="D4" s="31"/>
      <c r="E4" s="31"/>
      <c r="F4" s="31"/>
      <c r="G4" s="31"/>
      <c r="H4" s="81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3"/>
      <c r="Y4" s="77" t="s">
        <v>68</v>
      </c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 t="s">
        <v>69</v>
      </c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 t="s">
        <v>70</v>
      </c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 t="s">
        <v>71</v>
      </c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 t="s">
        <v>72</v>
      </c>
      <c r="BR4" s="77"/>
      <c r="BS4" s="77"/>
      <c r="BT4" s="77"/>
      <c r="BU4" s="77"/>
      <c r="BV4" s="77"/>
      <c r="BW4" s="77"/>
      <c r="BX4" s="77"/>
      <c r="BY4" s="77"/>
      <c r="BZ4" s="77"/>
      <c r="CA4" s="77"/>
      <c r="CB4" s="77" t="s">
        <v>73</v>
      </c>
      <c r="CC4" s="77"/>
      <c r="CD4" s="77"/>
      <c r="CE4" s="77"/>
      <c r="CF4" s="77"/>
      <c r="CG4" s="77"/>
      <c r="CH4" s="77"/>
      <c r="CI4" s="77"/>
      <c r="CJ4" s="77"/>
      <c r="CK4" s="77"/>
      <c r="CL4" s="77"/>
      <c r="CM4" s="77" t="s">
        <v>74</v>
      </c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 t="s">
        <v>75</v>
      </c>
      <c r="CY4" s="77"/>
      <c r="CZ4" s="77"/>
      <c r="DA4" s="77"/>
      <c r="DB4" s="77"/>
      <c r="DC4" s="77"/>
      <c r="DD4" s="77"/>
      <c r="DE4" s="77"/>
      <c r="DF4" s="77"/>
      <c r="DG4" s="77"/>
      <c r="DH4" s="77"/>
      <c r="DI4" s="77" t="s">
        <v>76</v>
      </c>
      <c r="DJ4" s="77"/>
      <c r="DK4" s="77"/>
      <c r="DL4" s="77"/>
      <c r="DM4" s="77"/>
      <c r="DN4" s="77"/>
      <c r="DO4" s="77"/>
      <c r="DP4" s="77"/>
      <c r="DQ4" s="77"/>
      <c r="DR4" s="77"/>
      <c r="DS4" s="77"/>
      <c r="DT4" s="77" t="s">
        <v>77</v>
      </c>
      <c r="DU4" s="77"/>
      <c r="DV4" s="77"/>
      <c r="DW4" s="77"/>
      <c r="DX4" s="77"/>
      <c r="DY4" s="77"/>
      <c r="DZ4" s="77"/>
      <c r="EA4" s="77"/>
      <c r="EB4" s="77"/>
      <c r="EC4" s="77"/>
      <c r="ED4" s="77"/>
      <c r="EE4" s="77" t="s">
        <v>78</v>
      </c>
      <c r="EF4" s="77"/>
      <c r="EG4" s="77"/>
      <c r="EH4" s="77"/>
      <c r="EI4" s="77"/>
      <c r="EJ4" s="77"/>
      <c r="EK4" s="77"/>
      <c r="EL4" s="77"/>
      <c r="EM4" s="77"/>
      <c r="EN4" s="77"/>
      <c r="EO4" s="77"/>
    </row>
    <row r="5" spans="1:148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>
      <c r="A6" s="29" t="s">
        <v>107</v>
      </c>
      <c r="B6" s="34">
        <f>B7</f>
        <v>2016</v>
      </c>
      <c r="C6" s="34">
        <f t="shared" ref="C6:X6" si="3">C7</f>
        <v>334456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岡山県　里庄町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Cd3</v>
      </c>
      <c r="M6" s="34">
        <f t="shared" si="3"/>
        <v>0</v>
      </c>
      <c r="N6" s="35" t="str">
        <f t="shared" si="3"/>
        <v>-</v>
      </c>
      <c r="O6" s="35">
        <f t="shared" si="3"/>
        <v>50.08</v>
      </c>
      <c r="P6" s="35">
        <f t="shared" si="3"/>
        <v>59.17</v>
      </c>
      <c r="Q6" s="35">
        <f t="shared" si="3"/>
        <v>99.51</v>
      </c>
      <c r="R6" s="35">
        <f t="shared" si="3"/>
        <v>3240</v>
      </c>
      <c r="S6" s="35">
        <f t="shared" si="3"/>
        <v>11212</v>
      </c>
      <c r="T6" s="35">
        <f t="shared" si="3"/>
        <v>12.23</v>
      </c>
      <c r="U6" s="35">
        <f t="shared" si="3"/>
        <v>916.76</v>
      </c>
      <c r="V6" s="35">
        <f t="shared" si="3"/>
        <v>6629</v>
      </c>
      <c r="W6" s="35">
        <f t="shared" si="3"/>
        <v>2.93</v>
      </c>
      <c r="X6" s="35">
        <f t="shared" si="3"/>
        <v>2262.46</v>
      </c>
      <c r="Y6" s="36">
        <f>IF(Y7="",NA(),Y7)</f>
        <v>102.4</v>
      </c>
      <c r="Z6" s="36">
        <f t="shared" ref="Z6:AH6" si="4">IF(Z7="",NA(),Z7)</f>
        <v>103.44</v>
      </c>
      <c r="AA6" s="36">
        <f t="shared" si="4"/>
        <v>109.38</v>
      </c>
      <c r="AB6" s="36">
        <f t="shared" si="4"/>
        <v>111.69</v>
      </c>
      <c r="AC6" s="36">
        <f t="shared" si="4"/>
        <v>112.9</v>
      </c>
      <c r="AD6" s="36">
        <f t="shared" si="4"/>
        <v>88.19</v>
      </c>
      <c r="AE6" s="36">
        <f t="shared" si="4"/>
        <v>91.36</v>
      </c>
      <c r="AF6" s="36">
        <f t="shared" si="4"/>
        <v>104.24</v>
      </c>
      <c r="AG6" s="36">
        <f t="shared" si="4"/>
        <v>103.72</v>
      </c>
      <c r="AH6" s="36">
        <f t="shared" si="4"/>
        <v>101.12</v>
      </c>
      <c r="AI6" s="35" t="str">
        <f>IF(AI7="","",IF(AI7="-","【-】","【"&amp;SUBSTITUTE(TEXT(AI7,"#,##0.00"),"-","△")&amp;"】"))</f>
        <v>【108.57】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261.73</v>
      </c>
      <c r="AP6" s="36">
        <f t="shared" si="5"/>
        <v>285.58</v>
      </c>
      <c r="AQ6" s="36">
        <f t="shared" si="5"/>
        <v>152.88999999999999</v>
      </c>
      <c r="AR6" s="36">
        <f t="shared" si="5"/>
        <v>129.75</v>
      </c>
      <c r="AS6" s="36">
        <f t="shared" si="5"/>
        <v>110.94</v>
      </c>
      <c r="AT6" s="35" t="str">
        <f>IF(AT7="","",IF(AT7="-","【-】","【"&amp;SUBSTITUTE(TEXT(AT7,"#,##0.00"),"-","△")&amp;"】"))</f>
        <v>【4.38】</v>
      </c>
      <c r="AU6" s="36">
        <f>IF(AU7="",NA(),AU7)</f>
        <v>373.17</v>
      </c>
      <c r="AV6" s="36">
        <f t="shared" ref="AV6:BD6" si="6">IF(AV7="",NA(),AV7)</f>
        <v>578.82000000000005</v>
      </c>
      <c r="AW6" s="36">
        <f t="shared" si="6"/>
        <v>134.47999999999999</v>
      </c>
      <c r="AX6" s="36">
        <f t="shared" si="6"/>
        <v>82.52</v>
      </c>
      <c r="AY6" s="36">
        <f t="shared" si="6"/>
        <v>95.44</v>
      </c>
      <c r="AZ6" s="36">
        <f t="shared" si="6"/>
        <v>392.92</v>
      </c>
      <c r="BA6" s="36">
        <f t="shared" si="6"/>
        <v>519.04</v>
      </c>
      <c r="BB6" s="36">
        <f t="shared" si="6"/>
        <v>99.09</v>
      </c>
      <c r="BC6" s="36">
        <f t="shared" si="6"/>
        <v>90.5</v>
      </c>
      <c r="BD6" s="36">
        <f t="shared" si="6"/>
        <v>103.49</v>
      </c>
      <c r="BE6" s="35" t="str">
        <f>IF(BE7="","",IF(BE7="-","【-】","【"&amp;SUBSTITUTE(TEXT(BE7,"#,##0.00"),"-","△")&amp;"】"))</f>
        <v>【59.95】</v>
      </c>
      <c r="BF6" s="36">
        <f>IF(BF7="",NA(),BF7)</f>
        <v>3318.32</v>
      </c>
      <c r="BG6" s="36">
        <f t="shared" ref="BG6:BO6" si="7">IF(BG7="",NA(),BG7)</f>
        <v>2696.61</v>
      </c>
      <c r="BH6" s="36">
        <f t="shared" si="7"/>
        <v>2446.63</v>
      </c>
      <c r="BI6" s="36">
        <f t="shared" si="7"/>
        <v>2462.94</v>
      </c>
      <c r="BJ6" s="36">
        <f t="shared" si="7"/>
        <v>2218.8200000000002</v>
      </c>
      <c r="BK6" s="36">
        <f t="shared" si="7"/>
        <v>1791.46</v>
      </c>
      <c r="BL6" s="36">
        <f t="shared" si="7"/>
        <v>1826.49</v>
      </c>
      <c r="BM6" s="36">
        <f t="shared" si="7"/>
        <v>1696.96</v>
      </c>
      <c r="BN6" s="36">
        <f t="shared" si="7"/>
        <v>1824.34</v>
      </c>
      <c r="BO6" s="36">
        <f t="shared" si="7"/>
        <v>1604.64</v>
      </c>
      <c r="BP6" s="35" t="str">
        <f>IF(BP7="","",IF(BP7="-","【-】","【"&amp;SUBSTITUTE(TEXT(BP7,"#,##0.00"),"-","△")&amp;"】"))</f>
        <v>【728.30】</v>
      </c>
      <c r="BQ6" s="36">
        <f>IF(BQ7="",NA(),BQ7)</f>
        <v>60.16</v>
      </c>
      <c r="BR6" s="36">
        <f t="shared" ref="BR6:BZ6" si="8">IF(BR7="",NA(),BR7)</f>
        <v>54.62</v>
      </c>
      <c r="BS6" s="36">
        <f t="shared" si="8"/>
        <v>62.57</v>
      </c>
      <c r="BT6" s="36">
        <f t="shared" si="8"/>
        <v>69.28</v>
      </c>
      <c r="BU6" s="36">
        <f t="shared" si="8"/>
        <v>70.77</v>
      </c>
      <c r="BV6" s="36">
        <f t="shared" si="8"/>
        <v>51.28</v>
      </c>
      <c r="BW6" s="36">
        <f t="shared" si="8"/>
        <v>48</v>
      </c>
      <c r="BX6" s="36">
        <f t="shared" si="8"/>
        <v>47.23</v>
      </c>
      <c r="BY6" s="36">
        <f t="shared" si="8"/>
        <v>54.16</v>
      </c>
      <c r="BZ6" s="36">
        <f t="shared" si="8"/>
        <v>60.01</v>
      </c>
      <c r="CA6" s="35" t="str">
        <f>IF(CA7="","",IF(CA7="-","【-】","【"&amp;SUBSTITUTE(TEXT(CA7,"#,##0.00"),"-","△")&amp;"】"))</f>
        <v>【100.04】</v>
      </c>
      <c r="CB6" s="36">
        <f>IF(CB7="",NA(),CB7)</f>
        <v>250.12</v>
      </c>
      <c r="CC6" s="36">
        <f t="shared" ref="CC6:CK6" si="9">IF(CC7="",NA(),CC7)</f>
        <v>275.23</v>
      </c>
      <c r="CD6" s="36">
        <f t="shared" si="9"/>
        <v>241.1</v>
      </c>
      <c r="CE6" s="36">
        <f t="shared" si="9"/>
        <v>217.62</v>
      </c>
      <c r="CF6" s="36">
        <f t="shared" si="9"/>
        <v>213.02</v>
      </c>
      <c r="CG6" s="36">
        <f t="shared" si="9"/>
        <v>311.81</v>
      </c>
      <c r="CH6" s="36">
        <f t="shared" si="9"/>
        <v>334.37</v>
      </c>
      <c r="CI6" s="36">
        <f t="shared" si="9"/>
        <v>351.41</v>
      </c>
      <c r="CJ6" s="36">
        <f t="shared" si="9"/>
        <v>307.56</v>
      </c>
      <c r="CK6" s="36">
        <f t="shared" si="9"/>
        <v>277.67</v>
      </c>
      <c r="CL6" s="35" t="str">
        <f>IF(CL7="","",IF(CL7="-","【-】","【"&amp;SUBSTITUTE(TEXT(CL7,"#,##0.00"),"-","△")&amp;"】"))</f>
        <v>【137.82】</v>
      </c>
      <c r="CM6" s="36" t="str">
        <f>IF(CM7="",NA(),CM7)</f>
        <v>-</v>
      </c>
      <c r="CN6" s="36" t="str">
        <f t="shared" ref="CN6:CV6" si="10">IF(CN7="",NA(),CN7)</f>
        <v>-</v>
      </c>
      <c r="CO6" s="36" t="str">
        <f t="shared" si="10"/>
        <v>-</v>
      </c>
      <c r="CP6" s="36" t="str">
        <f t="shared" si="10"/>
        <v>-</v>
      </c>
      <c r="CQ6" s="36" t="str">
        <f t="shared" si="10"/>
        <v>-</v>
      </c>
      <c r="CR6" s="36">
        <f t="shared" si="10"/>
        <v>41.95</v>
      </c>
      <c r="CS6" s="36">
        <f t="shared" si="10"/>
        <v>40.71</v>
      </c>
      <c r="CT6" s="36">
        <f t="shared" si="10"/>
        <v>43.53</v>
      </c>
      <c r="CU6" s="36">
        <f t="shared" si="10"/>
        <v>39.869999999999997</v>
      </c>
      <c r="CV6" s="36">
        <f t="shared" si="10"/>
        <v>41.28</v>
      </c>
      <c r="CW6" s="35" t="str">
        <f>IF(CW7="","",IF(CW7="-","【-】","【"&amp;SUBSTITUTE(TEXT(CW7,"#,##0.00"),"-","△")&amp;"】"))</f>
        <v>【60.09】</v>
      </c>
      <c r="CX6" s="36">
        <f>IF(CX7="",NA(),CX7)</f>
        <v>72.709999999999994</v>
      </c>
      <c r="CY6" s="36">
        <f t="shared" ref="CY6:DG6" si="11">IF(CY7="",NA(),CY7)</f>
        <v>72.73</v>
      </c>
      <c r="CZ6" s="36">
        <f t="shared" si="11"/>
        <v>70.27</v>
      </c>
      <c r="DA6" s="36">
        <f t="shared" si="11"/>
        <v>69.09</v>
      </c>
      <c r="DB6" s="36">
        <f t="shared" si="11"/>
        <v>71.819999999999993</v>
      </c>
      <c r="DC6" s="36">
        <f t="shared" si="11"/>
        <v>64.459999999999994</v>
      </c>
      <c r="DD6" s="36">
        <f t="shared" si="11"/>
        <v>63.45</v>
      </c>
      <c r="DE6" s="36">
        <f t="shared" si="11"/>
        <v>64.14</v>
      </c>
      <c r="DF6" s="36">
        <f t="shared" si="11"/>
        <v>61.37</v>
      </c>
      <c r="DG6" s="36">
        <f t="shared" si="11"/>
        <v>61.3</v>
      </c>
      <c r="DH6" s="35" t="str">
        <f>IF(DH7="","",IF(DH7="-","【-】","【"&amp;SUBSTITUTE(TEXT(DH7,"#,##0.00"),"-","△")&amp;"】"))</f>
        <v>【94.90】</v>
      </c>
      <c r="DI6" s="36">
        <f>IF(DI7="",NA(),DI7)</f>
        <v>3.17</v>
      </c>
      <c r="DJ6" s="36">
        <f t="shared" ref="DJ6:DR6" si="12">IF(DJ7="",NA(),DJ7)</f>
        <v>4.07</v>
      </c>
      <c r="DK6" s="36">
        <f t="shared" si="12"/>
        <v>7.77</v>
      </c>
      <c r="DL6" s="36">
        <f t="shared" si="12"/>
        <v>8.81</v>
      </c>
      <c r="DM6" s="36">
        <f t="shared" si="12"/>
        <v>10.58</v>
      </c>
      <c r="DN6" s="36">
        <f t="shared" si="12"/>
        <v>6.22</v>
      </c>
      <c r="DO6" s="36">
        <f t="shared" si="12"/>
        <v>7.52</v>
      </c>
      <c r="DP6" s="36">
        <f t="shared" si="12"/>
        <v>16.43</v>
      </c>
      <c r="DQ6" s="36">
        <f t="shared" si="12"/>
        <v>17.739999999999998</v>
      </c>
      <c r="DR6" s="36">
        <f t="shared" si="12"/>
        <v>14.42</v>
      </c>
      <c r="DS6" s="35" t="str">
        <f>IF(DS7="","",IF(DS7="-","【-】","【"&amp;SUBSTITUTE(TEXT(DS7,"#,##0.00"),"-","△")&amp;"】"))</f>
        <v>【37.36】</v>
      </c>
      <c r="DT6" s="35">
        <f>IF(DT7="",NA(),DT7)</f>
        <v>0</v>
      </c>
      <c r="DU6" s="35">
        <f t="shared" ref="DU6:EC6" si="13">IF(DU7="",NA(),DU7)</f>
        <v>0</v>
      </c>
      <c r="DV6" s="35">
        <f t="shared" si="13"/>
        <v>0</v>
      </c>
      <c r="DW6" s="35">
        <f t="shared" si="13"/>
        <v>0</v>
      </c>
      <c r="DX6" s="35">
        <f t="shared" si="13"/>
        <v>0</v>
      </c>
      <c r="DY6" s="35">
        <f t="shared" si="13"/>
        <v>0</v>
      </c>
      <c r="DZ6" s="35">
        <f t="shared" si="13"/>
        <v>0</v>
      </c>
      <c r="EA6" s="35">
        <f t="shared" si="13"/>
        <v>0</v>
      </c>
      <c r="EB6" s="35">
        <f t="shared" si="13"/>
        <v>0</v>
      </c>
      <c r="EC6" s="35">
        <f t="shared" si="13"/>
        <v>0</v>
      </c>
      <c r="ED6" s="35" t="str">
        <f>IF(ED7="","",IF(ED7="-","【-】","【"&amp;SUBSTITUTE(TEXT(ED7,"#,##0.00"),"-","△")&amp;"】"))</f>
        <v>【4.96】</v>
      </c>
      <c r="EE6" s="35">
        <f>IF(EE7="",NA(),EE7)</f>
        <v>0</v>
      </c>
      <c r="EF6" s="35">
        <f t="shared" ref="EF6:EN6" si="14">IF(EF7="",NA(),EF7)</f>
        <v>0</v>
      </c>
      <c r="EG6" s="35">
        <f t="shared" si="14"/>
        <v>0</v>
      </c>
      <c r="EH6" s="35">
        <f t="shared" si="14"/>
        <v>0</v>
      </c>
      <c r="EI6" s="35">
        <f t="shared" si="14"/>
        <v>0</v>
      </c>
      <c r="EJ6" s="36">
        <f t="shared" si="14"/>
        <v>0.14000000000000001</v>
      </c>
      <c r="EK6" s="35">
        <f t="shared" si="14"/>
        <v>0</v>
      </c>
      <c r="EL6" s="36">
        <f t="shared" si="14"/>
        <v>0.17</v>
      </c>
      <c r="EM6" s="36">
        <f t="shared" si="14"/>
        <v>0.2</v>
      </c>
      <c r="EN6" s="36">
        <f t="shared" si="14"/>
        <v>0.19</v>
      </c>
      <c r="EO6" s="35" t="str">
        <f>IF(EO7="","",IF(EO7="-","【-】","【"&amp;SUBSTITUTE(TEXT(EO7,"#,##0.00"),"-","△")&amp;"】"))</f>
        <v>【0.27】</v>
      </c>
    </row>
    <row r="7" spans="1:148" s="37" customFormat="1">
      <c r="A7" s="29"/>
      <c r="B7" s="38">
        <v>2016</v>
      </c>
      <c r="C7" s="38">
        <v>334456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50.08</v>
      </c>
      <c r="P7" s="39">
        <v>59.17</v>
      </c>
      <c r="Q7" s="39">
        <v>99.51</v>
      </c>
      <c r="R7" s="39">
        <v>3240</v>
      </c>
      <c r="S7" s="39">
        <v>11212</v>
      </c>
      <c r="T7" s="39">
        <v>12.23</v>
      </c>
      <c r="U7" s="39">
        <v>916.76</v>
      </c>
      <c r="V7" s="39">
        <v>6629</v>
      </c>
      <c r="W7" s="39">
        <v>2.93</v>
      </c>
      <c r="X7" s="39">
        <v>2262.46</v>
      </c>
      <c r="Y7" s="39">
        <v>102.4</v>
      </c>
      <c r="Z7" s="39">
        <v>103.44</v>
      </c>
      <c r="AA7" s="39">
        <v>109.38</v>
      </c>
      <c r="AB7" s="39">
        <v>111.69</v>
      </c>
      <c r="AC7" s="39">
        <v>112.9</v>
      </c>
      <c r="AD7" s="39">
        <v>88.19</v>
      </c>
      <c r="AE7" s="39">
        <v>91.36</v>
      </c>
      <c r="AF7" s="39">
        <v>104.24</v>
      </c>
      <c r="AG7" s="39">
        <v>103.72</v>
      </c>
      <c r="AH7" s="39">
        <v>101.12</v>
      </c>
      <c r="AI7" s="39">
        <v>108.57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261.73</v>
      </c>
      <c r="AP7" s="39">
        <v>285.58</v>
      </c>
      <c r="AQ7" s="39">
        <v>152.88999999999999</v>
      </c>
      <c r="AR7" s="39">
        <v>129.75</v>
      </c>
      <c r="AS7" s="39">
        <v>110.94</v>
      </c>
      <c r="AT7" s="39">
        <v>4.38</v>
      </c>
      <c r="AU7" s="39">
        <v>373.17</v>
      </c>
      <c r="AV7" s="39">
        <v>578.82000000000005</v>
      </c>
      <c r="AW7" s="39">
        <v>134.47999999999999</v>
      </c>
      <c r="AX7" s="39">
        <v>82.52</v>
      </c>
      <c r="AY7" s="39">
        <v>95.44</v>
      </c>
      <c r="AZ7" s="39">
        <v>392.92</v>
      </c>
      <c r="BA7" s="39">
        <v>519.04</v>
      </c>
      <c r="BB7" s="39">
        <v>99.09</v>
      </c>
      <c r="BC7" s="39">
        <v>90.5</v>
      </c>
      <c r="BD7" s="39">
        <v>103.49</v>
      </c>
      <c r="BE7" s="39">
        <v>59.95</v>
      </c>
      <c r="BF7" s="39">
        <v>3318.32</v>
      </c>
      <c r="BG7" s="39">
        <v>2696.61</v>
      </c>
      <c r="BH7" s="39">
        <v>2446.63</v>
      </c>
      <c r="BI7" s="39">
        <v>2462.94</v>
      </c>
      <c r="BJ7" s="39">
        <v>2218.8200000000002</v>
      </c>
      <c r="BK7" s="39">
        <v>1791.46</v>
      </c>
      <c r="BL7" s="39">
        <v>1826.49</v>
      </c>
      <c r="BM7" s="39">
        <v>1696.96</v>
      </c>
      <c r="BN7" s="39">
        <v>1824.34</v>
      </c>
      <c r="BO7" s="39">
        <v>1604.64</v>
      </c>
      <c r="BP7" s="39">
        <v>728.3</v>
      </c>
      <c r="BQ7" s="39">
        <v>60.16</v>
      </c>
      <c r="BR7" s="39">
        <v>54.62</v>
      </c>
      <c r="BS7" s="39">
        <v>62.57</v>
      </c>
      <c r="BT7" s="39">
        <v>69.28</v>
      </c>
      <c r="BU7" s="39">
        <v>70.77</v>
      </c>
      <c r="BV7" s="39">
        <v>51.28</v>
      </c>
      <c r="BW7" s="39">
        <v>48</v>
      </c>
      <c r="BX7" s="39">
        <v>47.23</v>
      </c>
      <c r="BY7" s="39">
        <v>54.16</v>
      </c>
      <c r="BZ7" s="39">
        <v>60.01</v>
      </c>
      <c r="CA7" s="39">
        <v>100.04</v>
      </c>
      <c r="CB7" s="39">
        <v>250.12</v>
      </c>
      <c r="CC7" s="39">
        <v>275.23</v>
      </c>
      <c r="CD7" s="39">
        <v>241.1</v>
      </c>
      <c r="CE7" s="39">
        <v>217.62</v>
      </c>
      <c r="CF7" s="39">
        <v>213.02</v>
      </c>
      <c r="CG7" s="39">
        <v>311.81</v>
      </c>
      <c r="CH7" s="39">
        <v>334.37</v>
      </c>
      <c r="CI7" s="39">
        <v>351.41</v>
      </c>
      <c r="CJ7" s="39">
        <v>307.56</v>
      </c>
      <c r="CK7" s="39">
        <v>277.67</v>
      </c>
      <c r="CL7" s="39">
        <v>137.82</v>
      </c>
      <c r="CM7" s="39" t="s">
        <v>113</v>
      </c>
      <c r="CN7" s="39" t="s">
        <v>113</v>
      </c>
      <c r="CO7" s="39" t="s">
        <v>113</v>
      </c>
      <c r="CP7" s="39" t="s">
        <v>113</v>
      </c>
      <c r="CQ7" s="39" t="s">
        <v>113</v>
      </c>
      <c r="CR7" s="39">
        <v>41.95</v>
      </c>
      <c r="CS7" s="39">
        <v>40.71</v>
      </c>
      <c r="CT7" s="39">
        <v>43.53</v>
      </c>
      <c r="CU7" s="39">
        <v>39.869999999999997</v>
      </c>
      <c r="CV7" s="39">
        <v>41.28</v>
      </c>
      <c r="CW7" s="39">
        <v>60.09</v>
      </c>
      <c r="CX7" s="39">
        <v>72.709999999999994</v>
      </c>
      <c r="CY7" s="39">
        <v>72.73</v>
      </c>
      <c r="CZ7" s="39">
        <v>70.27</v>
      </c>
      <c r="DA7" s="39">
        <v>69.09</v>
      </c>
      <c r="DB7" s="39">
        <v>71.819999999999993</v>
      </c>
      <c r="DC7" s="39">
        <v>64.459999999999994</v>
      </c>
      <c r="DD7" s="39">
        <v>63.45</v>
      </c>
      <c r="DE7" s="39">
        <v>64.14</v>
      </c>
      <c r="DF7" s="39">
        <v>61.37</v>
      </c>
      <c r="DG7" s="39">
        <v>61.3</v>
      </c>
      <c r="DH7" s="39">
        <v>94.9</v>
      </c>
      <c r="DI7" s="39">
        <v>3.17</v>
      </c>
      <c r="DJ7" s="39">
        <v>4.07</v>
      </c>
      <c r="DK7" s="39">
        <v>7.77</v>
      </c>
      <c r="DL7" s="39">
        <v>8.81</v>
      </c>
      <c r="DM7" s="39">
        <v>10.58</v>
      </c>
      <c r="DN7" s="39">
        <v>6.22</v>
      </c>
      <c r="DO7" s="39">
        <v>7.52</v>
      </c>
      <c r="DP7" s="39">
        <v>16.43</v>
      </c>
      <c r="DQ7" s="39">
        <v>17.739999999999998</v>
      </c>
      <c r="DR7" s="39">
        <v>14.42</v>
      </c>
      <c r="DS7" s="39">
        <v>37.36</v>
      </c>
      <c r="DT7" s="39">
        <v>0</v>
      </c>
      <c r="DU7" s="39">
        <v>0</v>
      </c>
      <c r="DV7" s="39">
        <v>0</v>
      </c>
      <c r="DW7" s="39">
        <v>0</v>
      </c>
      <c r="DX7" s="39">
        <v>0</v>
      </c>
      <c r="DY7" s="39">
        <v>0</v>
      </c>
      <c r="DZ7" s="39">
        <v>0</v>
      </c>
      <c r="EA7" s="39">
        <v>0</v>
      </c>
      <c r="EB7" s="39">
        <v>0</v>
      </c>
      <c r="EC7" s="39">
        <v>0</v>
      </c>
      <c r="ED7" s="39">
        <v>4.96</v>
      </c>
      <c r="EE7" s="39">
        <v>0</v>
      </c>
      <c r="EF7" s="39">
        <v>0</v>
      </c>
      <c r="EG7" s="39">
        <v>0</v>
      </c>
      <c r="EH7" s="39">
        <v>0</v>
      </c>
      <c r="EI7" s="39">
        <v>0</v>
      </c>
      <c r="EJ7" s="39">
        <v>0.14000000000000001</v>
      </c>
      <c r="EK7" s="39">
        <v>0</v>
      </c>
      <c r="EL7" s="39">
        <v>0.17</v>
      </c>
      <c r="EM7" s="39">
        <v>0.2</v>
      </c>
      <c r="EN7" s="39">
        <v>0.19</v>
      </c>
      <c r="EO7" s="39">
        <v>0.27</v>
      </c>
    </row>
    <row r="8" spans="1:148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2018-01-31T04:34:10Z</cp:lastPrinted>
  <dcterms:created xsi:type="dcterms:W3CDTF">2017-12-25T01:53:00Z</dcterms:created>
  <dcterms:modified xsi:type="dcterms:W3CDTF">2018-01-31T04:40:16Z</dcterms:modified>
  <cp:category/>
</cp:coreProperties>
</file>