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129\Desktop\デスクトップ\経営比較分析\H29\"/>
    </mc:Choice>
  </mc:AlternateContent>
  <workbookProtection workbookAlgorithmName="SHA-512" workbookHashValue="b1XzsFi3Te9bpMXDjt2//SjlOAFvK6Jbui4ixGeMAAi3D95nvcHgHf1jLLLov2n2EyAZEkvXIrV3dsdTHHZo5A==" workbookSaltValue="daU25+rTqXq9WmLJ0XHWJ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<sst xmlns="http://schemas.openxmlformats.org/spreadsheetml/2006/main" count="240" uniqueCount="122">
  <si>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</si>
  <si>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</si>
  <si>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</si>
  <si>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</si>
  <si>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</si>
  <si>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</si>
  <si>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</si>
  <si>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</si>
  <si>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</si>
  <si>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</si>
  <si>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</si>
  <si>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</si>
  <si>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</si>
  <si>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</si>
  <si>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</si>
  <si>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</si>
  <si>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</si>
  <si>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</si>
  <si>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</si>
  <si>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</si>
  <si>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</si>
  <si>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</si>
  <si>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</si>
  <si>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</si>
  <si>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</si>
  <si>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</si>
  <si>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</si>
  <si>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</si>
  <si>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</si>
  <si>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</si>
  <si>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</si>
  <si>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</si>
  <si>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</si>
  <si>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</si>
  <si>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</si>
  <si>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</si>
  <si>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</si>
  <si>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</si>
  <si>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</si>
  <si>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</si>
  <si>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</si>
  <si>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</si>
  <si>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</si>
  <si>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</si>
  <si>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</si>
  <si>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</si>
  <si>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</si>
  <si>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</si>
  <si>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</si>
  <si>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</si>
  <si>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</si>
  <si>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</si>
  <si>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</si>
  <si>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</si>
  <si>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</si>
  <si>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</si>
  <si>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</si>
  <si>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</si>
  <si>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</si>
  <si>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</si>
  <si>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</si>
  <si>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</si>
  <si>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</si>
  <si>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</si>
  <si>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</si>
  <si>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</si>
  <si>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</si>
  <si>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</si>
  <si>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</si>
  <si>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</si>
  <si>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</si>
  <si>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</si>
  <si>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</si>
  <si>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</si>
  <si>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</si>
  <si>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</si>
  <si>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</si>
  <si>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</si>
  <si>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</si>
  <si>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</si>
  <si>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</si>
  <si>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</si>
  <si>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</si>
  <si>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</si>
  <si>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</si>
  <si>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</si>
  <si>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</si>
  <si>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</si>
  <si>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</si>
  <si>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</si>
  <si>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</si>
  <si>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</si>
  <si>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</si>
  <si>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</si>
  <si>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</si>
  <si>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</si>
  <si>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</si>
  <si>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</si>
  <si>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</si>
  <si>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</si>
  <si>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</si>
  <si>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</si>
  <si>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</si>
  <si>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</si>
  <si>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</si>
  <si>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</si>
  <si>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</si>
  <si>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里庄町</t>
  </si>
  <si>
    <t>法適用</t>
  </si>
  <si>
    <t>下水道事業</t>
  </si>
  <si>
    <t>公共下水道</t>
  </si>
  <si>
    <t>Cd3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</si>
  <si>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</si>
  <si>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</si>
  <si>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</si>
  <si>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</si>
  <si>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</si>
  <si>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</si>
  <si>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</si>
  <si>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平成１６年から供用開始しており、管渠等はまだ新しく老朽化していない。</t>
  </si>
  <si>
    <t>　里庄町では、供用開始が平成１６年と遅く、下水道整備予定の区域の約６０％の整備が終わったばかりで、一般会計からの繰入金も多いが、管渠の整備が進んでいけば有収水量も増加し、使用料収入も増える見込みである。
　これからも更なる経費節減に努め、水洗化率向上につながるように引き続き住民に向け、下水道への接続をお願いしていきたい。</t>
    <rPh sb="108" eb="109">
      <t>サラ</t>
    </rPh>
    <phoneticPr fontId="4"/>
  </si>
  <si>
    <t>　累積欠損金が無く、経常収支比率が１００％を超えているので経営状況は良好といえる。
　しかし、経費回収率をみると、汚水処理に係る費用を下水道使用料で約７割しか賄えておらず、残りは主に一般会計からの繰入金に頼っているのが現状である。
　経費回収率は徐々に増えており、逆に汚水処理原価は下がってきているので、有収水量や下水道使用料が増加していることがうかがえる。
　下水道自体がまだ整備途中であるため、今後も整備を進めていけば使用料収入のさらなる増加も見込め、一般会計からの繰入金を削減することができる。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</si>
</sst>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8-4F97-9382-B618FD62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8-4F97-9382-B618FD62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C-42C7-85EB-79B4B7A4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40.71</c:v>
                </c:pt>
                <c:pt idx="1">
                  <c:v>43.53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C-42C7-85EB-79B4B7A4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72.73</c:v>
                </c:pt>
                <c:pt idx="1">
                  <c:v>70.27</c:v>
                </c:pt>
                <c:pt idx="2">
                  <c:v>69.09</c:v>
                </c:pt>
                <c:pt idx="3">
                  <c:v>71.819999999999993</c:v>
                </c:pt>
                <c:pt idx="4">
                  <c:v>73.38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E-435C-9D8D-7B8C736C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63.45</c:v>
                </c:pt>
                <c:pt idx="1">
                  <c:v>64.14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E-435C-9D8D-7B8C736C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103.44</c:v>
                </c:pt>
                <c:pt idx="1">
                  <c:v>109.38</c:v>
                </c:pt>
                <c:pt idx="2">
                  <c:v>111.69</c:v>
                </c:pt>
                <c:pt idx="3">
                  <c:v>112.9</c:v>
                </c:pt>
                <c:pt idx="4">
                  <c:v>113.61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B-4479-B971-8A38A10D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91.36</c:v>
                </c:pt>
                <c:pt idx="1">
                  <c:v>104.24</c:v>
                </c:pt>
                <c:pt idx="2">
                  <c:v>103.72</c:v>
                </c:pt>
                <c:pt idx="3">
                  <c:v>101.12</c:v>
                </c:pt>
                <c:pt idx="4">
                  <c:v>101.31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B-4479-B971-8A38A10D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4.07</c:v>
                </c:pt>
                <c:pt idx="1">
                  <c:v>7.77</c:v>
                </c:pt>
                <c:pt idx="2">
                  <c:v>8.81</c:v>
                </c:pt>
                <c:pt idx="3">
                  <c:v>10.58</c:v>
                </c:pt>
                <c:pt idx="4">
                  <c:v>12.09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5-4F00-AE36-C3CEDF3F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7.52</c:v>
                </c:pt>
                <c:pt idx="1">
                  <c:v>16.43</c:v>
                </c:pt>
                <c:pt idx="2">
                  <c:v>17.739999999999998</c:v>
                </c:pt>
                <c:pt idx="3">
                  <c:v>14.42</c:v>
                </c:pt>
                <c:pt idx="4">
                  <c:v>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5-4F00-AE36-C3CEDF3F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774-A103-DA356367F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4-4774-A103-DA356367F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A45-9C6E-07A9FC14A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285.58</c:v>
                </c:pt>
                <c:pt idx="1">
                  <c:v>152.88999999999999</c:v>
                </c:pt>
                <c:pt idx="2">
                  <c:v>129.75</c:v>
                </c:pt>
                <c:pt idx="3">
                  <c:v>110.94</c:v>
                </c:pt>
                <c:pt idx="4">
                  <c:v>354.58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9-4A45-9C6E-07A9FC14A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578.82000000000005</c:v>
                </c:pt>
                <c:pt idx="1">
                  <c:v>134.47999999999999</c:v>
                </c:pt>
                <c:pt idx="2">
                  <c:v>82.52</c:v>
                </c:pt>
                <c:pt idx="3">
                  <c:v>95.44</c:v>
                </c:pt>
                <c:pt idx="4">
                  <c:v>127.83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D-414E-A088-F9C5D6D8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519.04</c:v>
                </c:pt>
                <c:pt idx="1">
                  <c:v>99.09</c:v>
                </c:pt>
                <c:pt idx="2">
                  <c:v>90.5</c:v>
                </c:pt>
                <c:pt idx="3">
                  <c:v>103.49</c:v>
                </c:pt>
                <c:pt idx="4">
                  <c:v>104.6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D-414E-A088-F9C5D6D8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2696.61</c:v>
                </c:pt>
                <c:pt idx="1">
                  <c:v>2446.63</c:v>
                </c:pt>
                <c:pt idx="2">
                  <c:v>2462.94</c:v>
                </c:pt>
                <c:pt idx="3">
                  <c:v>2218.8200000000002</c:v>
                </c:pt>
                <c:pt idx="4">
                  <c:v>1523.25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1-4359-8634-9890D2E7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1826.49</c:v>
                </c:pt>
                <c:pt idx="1">
                  <c:v>1696.96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1-4359-8634-9890D2E7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54.62</c:v>
                </c:pt>
                <c:pt idx="1">
                  <c:v>62.57</c:v>
                </c:pt>
                <c:pt idx="2">
                  <c:v>69.28</c:v>
                </c:pt>
                <c:pt idx="3">
                  <c:v>70.77</c:v>
                </c:pt>
                <c:pt idx="4">
                  <c:v>77.09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C2E-B794-35D23607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</c:v>
                </c:pt>
                <c:pt idx="1">
                  <c:v>47.23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7-4C2E-B794-35D23607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275.23</c:v>
                </c:pt>
                <c:pt idx="1">
                  <c:v>241.1</c:v>
                </c:pt>
                <c:pt idx="2">
                  <c:v>217.62</c:v>
                </c:pt>
                <c:pt idx="3">
                  <c:v>213.02</c:v>
                </c:pt>
                <c:pt idx="4">
                  <c:v>195.63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5-4A6D-B086-1BA5340AE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334.37</c:v>
                </c:pt>
                <c:pt idx="1">
                  <c:v>351.41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5-4A6D-B086-1BA5340AE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岡山県　里庄町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11195</v>
      </c>
      <c r="AM8" s="67"/>
      <c r="AN8" s="67"/>
      <c r="AO8" s="67"/>
      <c r="AP8" s="67"/>
      <c r="AQ8" s="67"/>
      <c r="AR8" s="67"/>
      <c r="AS8" s="67"/>
      <c r="AT8" s="66">
        <f>データ!T6</f>
        <v>12.23</v>
      </c>
      <c r="AU8" s="66"/>
      <c r="AV8" s="66"/>
      <c r="AW8" s="66"/>
      <c r="AX8" s="66"/>
      <c r="AY8" s="66"/>
      <c r="AZ8" s="66"/>
      <c r="BA8" s="66"/>
      <c r="BB8" s="66">
        <f>データ!U6</f>
        <v>915.37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51</v>
      </c>
      <c r="J10" s="66"/>
      <c r="K10" s="66"/>
      <c r="L10" s="66"/>
      <c r="M10" s="66"/>
      <c r="N10" s="66"/>
      <c r="O10" s="66"/>
      <c r="P10" s="66">
        <f>データ!P6</f>
        <v>59.64</v>
      </c>
      <c r="Q10" s="66"/>
      <c r="R10" s="66"/>
      <c r="S10" s="66"/>
      <c r="T10" s="66"/>
      <c r="U10" s="66"/>
      <c r="V10" s="66"/>
      <c r="W10" s="66">
        <f>データ!Q6</f>
        <v>98.68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6671</v>
      </c>
      <c r="AM10" s="67"/>
      <c r="AN10" s="67"/>
      <c r="AO10" s="67"/>
      <c r="AP10" s="67"/>
      <c r="AQ10" s="67"/>
      <c r="AR10" s="67"/>
      <c r="AS10" s="67"/>
      <c r="AT10" s="66">
        <f>データ!W6</f>
        <v>2.99</v>
      </c>
      <c r="AU10" s="66"/>
      <c r="AV10" s="66"/>
      <c r="AW10" s="66"/>
      <c r="AX10" s="66"/>
      <c r="AY10" s="66"/>
      <c r="AZ10" s="66"/>
      <c r="BA10" s="66"/>
      <c r="BB10" s="66">
        <f>データ!X6</f>
        <v>2231.1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119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120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dqWp9AeKI8Yb9Nl7DT6KaN40FS4B+1+qL7jTm5DdJX+AONGpizc2/24GCeLuW6Br5X438avUe5bEhRjDYUqUmA==" saltValue="UJ7zaB2Vskcn/AJJrZojC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5</v>
      </c>
      <c r="N5" s="32" t="s">
        <v>84</v>
      </c>
      <c r="O5" s="32" t="s">
        <v>85</v>
      </c>
      <c r="P5" s="32" t="s">
        <v>86</v>
      </c>
      <c r="Q5" s="32" t="s">
        <v>87</v>
      </c>
      <c r="R5" s="32" t="s">
        <v>88</v>
      </c>
      <c r="S5" s="32" t="s">
        <v>89</v>
      </c>
      <c r="T5" s="32" t="s">
        <v>90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95</v>
      </c>
      <c r="Z5" s="32" t="s">
        <v>96</v>
      </c>
      <c r="AA5" s="32" t="s">
        <v>97</v>
      </c>
      <c r="AB5" s="32" t="s">
        <v>98</v>
      </c>
      <c r="AC5" s="32" t="s">
        <v>99</v>
      </c>
      <c r="AD5" s="32" t="s">
        <v>100</v>
      </c>
      <c r="AE5" s="32" t="s">
        <v>101</v>
      </c>
      <c r="AF5" s="32" t="s">
        <v>102</v>
      </c>
      <c r="AG5" s="32" t="s">
        <v>103</v>
      </c>
      <c r="AH5" s="32" t="s">
        <v>104</v>
      </c>
      <c r="AI5" s="32" t="s">
        <v>43</v>
      </c>
      <c r="AJ5" s="32" t="s">
        <v>95</v>
      </c>
      <c r="AK5" s="32" t="s">
        <v>96</v>
      </c>
      <c r="AL5" s="32" t="s">
        <v>97</v>
      </c>
      <c r="AM5" s="32" t="s">
        <v>98</v>
      </c>
      <c r="AN5" s="32" t="s">
        <v>99</v>
      </c>
      <c r="AO5" s="32" t="s">
        <v>100</v>
      </c>
      <c r="AP5" s="32" t="s">
        <v>101</v>
      </c>
      <c r="AQ5" s="32" t="s">
        <v>102</v>
      </c>
      <c r="AR5" s="32" t="s">
        <v>103</v>
      </c>
      <c r="AS5" s="32" t="s">
        <v>104</v>
      </c>
      <c r="AT5" s="32" t="s">
        <v>105</v>
      </c>
      <c r="AU5" s="32" t="s">
        <v>95</v>
      </c>
      <c r="AV5" s="32" t="s">
        <v>96</v>
      </c>
      <c r="AW5" s="32" t="s">
        <v>97</v>
      </c>
      <c r="AX5" s="32" t="s">
        <v>98</v>
      </c>
      <c r="AY5" s="32" t="s">
        <v>99</v>
      </c>
      <c r="AZ5" s="32" t="s">
        <v>100</v>
      </c>
      <c r="BA5" s="32" t="s">
        <v>101</v>
      </c>
      <c r="BB5" s="32" t="s">
        <v>102</v>
      </c>
      <c r="BC5" s="32" t="s">
        <v>103</v>
      </c>
      <c r="BD5" s="32" t="s">
        <v>104</v>
      </c>
      <c r="BE5" s="32" t="s">
        <v>105</v>
      </c>
      <c r="BF5" s="32" t="s">
        <v>95</v>
      </c>
      <c r="BG5" s="32" t="s">
        <v>96</v>
      </c>
      <c r="BH5" s="32" t="s">
        <v>97</v>
      </c>
      <c r="BI5" s="32" t="s">
        <v>98</v>
      </c>
      <c r="BJ5" s="32" t="s">
        <v>99</v>
      </c>
      <c r="BK5" s="32" t="s">
        <v>100</v>
      </c>
      <c r="BL5" s="32" t="s">
        <v>101</v>
      </c>
      <c r="BM5" s="32" t="s">
        <v>102</v>
      </c>
      <c r="BN5" s="32" t="s">
        <v>103</v>
      </c>
      <c r="BO5" s="32" t="s">
        <v>104</v>
      </c>
      <c r="BP5" s="32" t="s">
        <v>105</v>
      </c>
      <c r="BQ5" s="32" t="s">
        <v>95</v>
      </c>
      <c r="BR5" s="32" t="s">
        <v>96</v>
      </c>
      <c r="BS5" s="32" t="s">
        <v>97</v>
      </c>
      <c r="BT5" s="32" t="s">
        <v>98</v>
      </c>
      <c r="BU5" s="32" t="s">
        <v>99</v>
      </c>
      <c r="BV5" s="32" t="s">
        <v>100</v>
      </c>
      <c r="BW5" s="32" t="s">
        <v>101</v>
      </c>
      <c r="BX5" s="32" t="s">
        <v>102</v>
      </c>
      <c r="BY5" s="32" t="s">
        <v>103</v>
      </c>
      <c r="BZ5" s="32" t="s">
        <v>104</v>
      </c>
      <c r="CA5" s="32" t="s">
        <v>105</v>
      </c>
      <c r="CB5" s="32" t="s">
        <v>95</v>
      </c>
      <c r="CC5" s="32" t="s">
        <v>96</v>
      </c>
      <c r="CD5" s="32" t="s">
        <v>97</v>
      </c>
      <c r="CE5" s="32" t="s">
        <v>98</v>
      </c>
      <c r="CF5" s="32" t="s">
        <v>99</v>
      </c>
      <c r="CG5" s="32" t="s">
        <v>100</v>
      </c>
      <c r="CH5" s="32" t="s">
        <v>101</v>
      </c>
      <c r="CI5" s="32" t="s">
        <v>102</v>
      </c>
      <c r="CJ5" s="32" t="s">
        <v>103</v>
      </c>
      <c r="CK5" s="32" t="s">
        <v>104</v>
      </c>
      <c r="CL5" s="32" t="s">
        <v>105</v>
      </c>
      <c r="CM5" s="32" t="s">
        <v>95</v>
      </c>
      <c r="CN5" s="32" t="s">
        <v>96</v>
      </c>
      <c r="CO5" s="32" t="s">
        <v>97</v>
      </c>
      <c r="CP5" s="32" t="s">
        <v>98</v>
      </c>
      <c r="CQ5" s="32" t="s">
        <v>99</v>
      </c>
      <c r="CR5" s="32" t="s">
        <v>100</v>
      </c>
      <c r="CS5" s="32" t="s">
        <v>101</v>
      </c>
      <c r="CT5" s="32" t="s">
        <v>102</v>
      </c>
      <c r="CU5" s="32" t="s">
        <v>103</v>
      </c>
      <c r="CV5" s="32" t="s">
        <v>104</v>
      </c>
      <c r="CW5" s="32" t="s">
        <v>105</v>
      </c>
      <c r="CX5" s="32" t="s">
        <v>95</v>
      </c>
      <c r="CY5" s="32" t="s">
        <v>96</v>
      </c>
      <c r="CZ5" s="32" t="s">
        <v>97</v>
      </c>
      <c r="DA5" s="32" t="s">
        <v>98</v>
      </c>
      <c r="DB5" s="32" t="s">
        <v>99</v>
      </c>
      <c r="DC5" s="32" t="s">
        <v>100</v>
      </c>
      <c r="DD5" s="32" t="s">
        <v>101</v>
      </c>
      <c r="DE5" s="32" t="s">
        <v>102</v>
      </c>
      <c r="DF5" s="32" t="s">
        <v>103</v>
      </c>
      <c r="DG5" s="32" t="s">
        <v>104</v>
      </c>
      <c r="DH5" s="32" t="s">
        <v>105</v>
      </c>
      <c r="DI5" s="32" t="s">
        <v>95</v>
      </c>
      <c r="DJ5" s="32" t="s">
        <v>96</v>
      </c>
      <c r="DK5" s="32" t="s">
        <v>97</v>
      </c>
      <c r="DL5" s="32" t="s">
        <v>98</v>
      </c>
      <c r="DM5" s="32" t="s">
        <v>99</v>
      </c>
      <c r="DN5" s="32" t="s">
        <v>100</v>
      </c>
      <c r="DO5" s="32" t="s">
        <v>101</v>
      </c>
      <c r="DP5" s="32" t="s">
        <v>102</v>
      </c>
      <c r="DQ5" s="32" t="s">
        <v>103</v>
      </c>
      <c r="DR5" s="32" t="s">
        <v>104</v>
      </c>
      <c r="DS5" s="32" t="s">
        <v>105</v>
      </c>
      <c r="DT5" s="32" t="s">
        <v>95</v>
      </c>
      <c r="DU5" s="32" t="s">
        <v>96</v>
      </c>
      <c r="DV5" s="32" t="s">
        <v>97</v>
      </c>
      <c r="DW5" s="32" t="s">
        <v>98</v>
      </c>
      <c r="DX5" s="32" t="s">
        <v>99</v>
      </c>
      <c r="DY5" s="32" t="s">
        <v>100</v>
      </c>
      <c r="DZ5" s="32" t="s">
        <v>101</v>
      </c>
      <c r="EA5" s="32" t="s">
        <v>102</v>
      </c>
      <c r="EB5" s="32" t="s">
        <v>103</v>
      </c>
      <c r="EC5" s="32" t="s">
        <v>104</v>
      </c>
      <c r="ED5" s="32" t="s">
        <v>105</v>
      </c>
      <c r="EE5" s="32" t="s">
        <v>95</v>
      </c>
      <c r="EF5" s="32" t="s">
        <v>96</v>
      </c>
      <c r="EG5" s="32" t="s">
        <v>97</v>
      </c>
      <c r="EH5" s="32" t="s">
        <v>98</v>
      </c>
      <c r="EI5" s="32" t="s">
        <v>99</v>
      </c>
      <c r="EJ5" s="32" t="s">
        <v>100</v>
      </c>
      <c r="EK5" s="32" t="s">
        <v>101</v>
      </c>
      <c r="EL5" s="32" t="s">
        <v>102</v>
      </c>
      <c r="EM5" s="32" t="s">
        <v>103</v>
      </c>
      <c r="EN5" s="32" t="s">
        <v>104</v>
      </c>
      <c r="EO5" s="32" t="s">
        <v>105</v>
      </c>
    </row>
    <row r="6" spans="1:148" s="36" customFormat="1" x14ac:dyDescent="0.15">
      <c r="A6" s="28" t="s">
        <v>106</v>
      </c>
      <c r="B6" s="33">
        <f>B7</f>
        <v>2017</v>
      </c>
      <c r="C6" s="33">
        <f t="shared" ref="C6:X6" si="3">C7</f>
        <v>334456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岡山県　里庄町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 t="str">
        <f t="shared" si="3"/>
        <v>非設置</v>
      </c>
      <c r="N6" s="34" t="str">
        <f t="shared" si="3"/>
        <v>-</v>
      </c>
      <c r="O6" s="34">
        <f t="shared" si="3"/>
        <v>51</v>
      </c>
      <c r="P6" s="34">
        <f t="shared" si="3"/>
        <v>59.64</v>
      </c>
      <c r="Q6" s="34">
        <f t="shared" si="3"/>
        <v>98.68</v>
      </c>
      <c r="R6" s="34">
        <f t="shared" si="3"/>
        <v>3240</v>
      </c>
      <c r="S6" s="34">
        <f t="shared" si="3"/>
        <v>11195</v>
      </c>
      <c r="T6" s="34">
        <f t="shared" si="3"/>
        <v>12.23</v>
      </c>
      <c r="U6" s="34">
        <f t="shared" si="3"/>
        <v>915.37</v>
      </c>
      <c r="V6" s="34">
        <f t="shared" si="3"/>
        <v>6671</v>
      </c>
      <c r="W6" s="34">
        <f t="shared" si="3"/>
        <v>2.99</v>
      </c>
      <c r="X6" s="34">
        <f t="shared" si="3"/>
        <v>2231.1</v>
      </c>
      <c r="Y6" s="35">
        <f>IF(Y7="",NA(),Y7)</f>
        <v>103.44</v>
      </c>
      <c r="Z6" s="35">
        <f t="shared" ref="Z6:AH6" si="4">IF(Z7="",NA(),Z7)</f>
        <v>109.38</v>
      </c>
      <c r="AA6" s="35">
        <f t="shared" si="4"/>
        <v>111.69</v>
      </c>
      <c r="AB6" s="35">
        <f t="shared" si="4"/>
        <v>112.9</v>
      </c>
      <c r="AC6" s="35">
        <f t="shared" si="4"/>
        <v>113.61</v>
      </c>
      <c r="AD6" s="35">
        <f t="shared" si="4"/>
        <v>91.36</v>
      </c>
      <c r="AE6" s="35">
        <f t="shared" si="4"/>
        <v>104.24</v>
      </c>
      <c r="AF6" s="35">
        <f t="shared" si="4"/>
        <v>103.72</v>
      </c>
      <c r="AG6" s="35">
        <f t="shared" si="4"/>
        <v>101.12</v>
      </c>
      <c r="AH6" s="35">
        <f t="shared" si="4"/>
        <v>101.31</v>
      </c>
      <c r="AI6" s="34" t="str">
        <f>IF(AI7="","",IF(AI7="-","【-】","【"&amp;SUBSTITUTE(TEXT(AI7,"#,##0.00"),"-","△")&amp;"】"))</f>
        <v>【108.80】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285.58</v>
      </c>
      <c r="AP6" s="35">
        <f t="shared" si="5"/>
        <v>152.88999999999999</v>
      </c>
      <c r="AQ6" s="35">
        <f t="shared" si="5"/>
        <v>129.75</v>
      </c>
      <c r="AR6" s="35">
        <f t="shared" si="5"/>
        <v>110.94</v>
      </c>
      <c r="AS6" s="35">
        <f t="shared" si="5"/>
        <v>354.58</v>
      </c>
      <c r="AT6" s="34" t="str">
        <f>IF(AT7="","",IF(AT7="-","【-】","【"&amp;SUBSTITUTE(TEXT(AT7,"#,##0.00"),"-","△")&amp;"】"))</f>
        <v>【4.27】</v>
      </c>
      <c r="AU6" s="35">
        <f>IF(AU7="",NA(),AU7)</f>
        <v>578.82000000000005</v>
      </c>
      <c r="AV6" s="35">
        <f t="shared" ref="AV6:BD6" si="6">IF(AV7="",NA(),AV7)</f>
        <v>134.47999999999999</v>
      </c>
      <c r="AW6" s="35">
        <f t="shared" si="6"/>
        <v>82.52</v>
      </c>
      <c r="AX6" s="35">
        <f t="shared" si="6"/>
        <v>95.44</v>
      </c>
      <c r="AY6" s="35">
        <f t="shared" si="6"/>
        <v>127.83</v>
      </c>
      <c r="AZ6" s="35">
        <f t="shared" si="6"/>
        <v>519.04</v>
      </c>
      <c r="BA6" s="35">
        <f t="shared" si="6"/>
        <v>99.09</v>
      </c>
      <c r="BB6" s="35">
        <f t="shared" si="6"/>
        <v>90.5</v>
      </c>
      <c r="BC6" s="35">
        <f t="shared" si="6"/>
        <v>103.49</v>
      </c>
      <c r="BD6" s="35">
        <f t="shared" si="6"/>
        <v>104.6</v>
      </c>
      <c r="BE6" s="34" t="str">
        <f>IF(BE7="","",IF(BE7="-","【-】","【"&amp;SUBSTITUTE(TEXT(BE7,"#,##0.00"),"-","△")&amp;"】"))</f>
        <v>【66.41】</v>
      </c>
      <c r="BF6" s="35">
        <f>IF(BF7="",NA(),BF7)</f>
        <v>2696.61</v>
      </c>
      <c r="BG6" s="35">
        <f t="shared" ref="BG6:BO6" si="7">IF(BG7="",NA(),BG7)</f>
        <v>2446.63</v>
      </c>
      <c r="BH6" s="35">
        <f t="shared" si="7"/>
        <v>2462.94</v>
      </c>
      <c r="BI6" s="35">
        <f t="shared" si="7"/>
        <v>2218.8200000000002</v>
      </c>
      <c r="BJ6" s="35">
        <f t="shared" si="7"/>
        <v>1523.25</v>
      </c>
      <c r="BK6" s="35">
        <f t="shared" si="7"/>
        <v>1826.49</v>
      </c>
      <c r="BL6" s="35">
        <f t="shared" si="7"/>
        <v>1696.96</v>
      </c>
      <c r="BM6" s="35">
        <f t="shared" si="7"/>
        <v>1824.34</v>
      </c>
      <c r="BN6" s="35">
        <f t="shared" si="7"/>
        <v>1604.64</v>
      </c>
      <c r="BO6" s="35">
        <f t="shared" si="7"/>
        <v>1217.7</v>
      </c>
      <c r="BP6" s="34" t="str">
        <f>IF(BP7="","",IF(BP7="-","【-】","【"&amp;SUBSTITUTE(TEXT(BP7,"#,##0.00"),"-","△")&amp;"】"))</f>
        <v>【707.33】</v>
      </c>
      <c r="BQ6" s="35">
        <f>IF(BQ7="",NA(),BQ7)</f>
        <v>54.62</v>
      </c>
      <c r="BR6" s="35">
        <f t="shared" ref="BR6:BZ6" si="8">IF(BR7="",NA(),BR7)</f>
        <v>62.57</v>
      </c>
      <c r="BS6" s="35">
        <f t="shared" si="8"/>
        <v>69.28</v>
      </c>
      <c r="BT6" s="35">
        <f t="shared" si="8"/>
        <v>70.77</v>
      </c>
      <c r="BU6" s="35">
        <f t="shared" si="8"/>
        <v>77.09</v>
      </c>
      <c r="BV6" s="35">
        <f t="shared" si="8"/>
        <v>48</v>
      </c>
      <c r="BW6" s="35">
        <f t="shared" si="8"/>
        <v>47.23</v>
      </c>
      <c r="BX6" s="35">
        <f t="shared" si="8"/>
        <v>54.16</v>
      </c>
      <c r="BY6" s="35">
        <f t="shared" si="8"/>
        <v>60.01</v>
      </c>
      <c r="BZ6" s="35">
        <f t="shared" si="8"/>
        <v>66.680000000000007</v>
      </c>
      <c r="CA6" s="34" t="str">
        <f>IF(CA7="","",IF(CA7="-","【-】","【"&amp;SUBSTITUTE(TEXT(CA7,"#,##0.00"),"-","△")&amp;"】"))</f>
        <v>【101.26】</v>
      </c>
      <c r="CB6" s="35">
        <f>IF(CB7="",NA(),CB7)</f>
        <v>275.23</v>
      </c>
      <c r="CC6" s="35">
        <f t="shared" ref="CC6:CK6" si="9">IF(CC7="",NA(),CC7)</f>
        <v>241.1</v>
      </c>
      <c r="CD6" s="35">
        <f t="shared" si="9"/>
        <v>217.62</v>
      </c>
      <c r="CE6" s="35">
        <f t="shared" si="9"/>
        <v>213.02</v>
      </c>
      <c r="CF6" s="35">
        <f t="shared" si="9"/>
        <v>195.63</v>
      </c>
      <c r="CG6" s="35">
        <f t="shared" si="9"/>
        <v>334.37</v>
      </c>
      <c r="CH6" s="35">
        <f t="shared" si="9"/>
        <v>351.41</v>
      </c>
      <c r="CI6" s="35">
        <f t="shared" si="9"/>
        <v>307.56</v>
      </c>
      <c r="CJ6" s="35">
        <f t="shared" si="9"/>
        <v>277.67</v>
      </c>
      <c r="CK6" s="35">
        <f t="shared" si="9"/>
        <v>260.11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40.71</v>
      </c>
      <c r="CS6" s="35">
        <f t="shared" si="10"/>
        <v>43.53</v>
      </c>
      <c r="CT6" s="35">
        <f t="shared" si="10"/>
        <v>39.869999999999997</v>
      </c>
      <c r="CU6" s="35">
        <f t="shared" si="10"/>
        <v>41.28</v>
      </c>
      <c r="CV6" s="35">
        <f t="shared" si="10"/>
        <v>41.45</v>
      </c>
      <c r="CW6" s="34" t="str">
        <f>IF(CW7="","",IF(CW7="-","【-】","【"&amp;SUBSTITUTE(TEXT(CW7,"#,##0.00"),"-","△")&amp;"】"))</f>
        <v>【60.13】</v>
      </c>
      <c r="CX6" s="35">
        <f>IF(CX7="",NA(),CX7)</f>
        <v>72.73</v>
      </c>
      <c r="CY6" s="35">
        <f t="shared" ref="CY6:DG6" si="11">IF(CY7="",NA(),CY7)</f>
        <v>70.27</v>
      </c>
      <c r="CZ6" s="35">
        <f t="shared" si="11"/>
        <v>69.09</v>
      </c>
      <c r="DA6" s="35">
        <f t="shared" si="11"/>
        <v>71.819999999999993</v>
      </c>
      <c r="DB6" s="35">
        <f t="shared" si="11"/>
        <v>73.38</v>
      </c>
      <c r="DC6" s="35">
        <f t="shared" si="11"/>
        <v>63.45</v>
      </c>
      <c r="DD6" s="35">
        <f t="shared" si="11"/>
        <v>64.14</v>
      </c>
      <c r="DE6" s="35">
        <f t="shared" si="11"/>
        <v>61.37</v>
      </c>
      <c r="DF6" s="35">
        <f t="shared" si="11"/>
        <v>61.3</v>
      </c>
      <c r="DG6" s="35">
        <f t="shared" si="11"/>
        <v>64.510000000000005</v>
      </c>
      <c r="DH6" s="34" t="str">
        <f>IF(DH7="","",IF(DH7="-","【-】","【"&amp;SUBSTITUTE(TEXT(DH7,"#,##0.00"),"-","△")&amp;"】"))</f>
        <v>【95.06】</v>
      </c>
      <c r="DI6" s="35">
        <f>IF(DI7="",NA(),DI7)</f>
        <v>4.07</v>
      </c>
      <c r="DJ6" s="35">
        <f t="shared" ref="DJ6:DR6" si="12">IF(DJ7="",NA(),DJ7)</f>
        <v>7.77</v>
      </c>
      <c r="DK6" s="35">
        <f t="shared" si="12"/>
        <v>8.81</v>
      </c>
      <c r="DL6" s="35">
        <f t="shared" si="12"/>
        <v>10.58</v>
      </c>
      <c r="DM6" s="35">
        <f t="shared" si="12"/>
        <v>12.09</v>
      </c>
      <c r="DN6" s="35">
        <f t="shared" si="12"/>
        <v>7.52</v>
      </c>
      <c r="DO6" s="35">
        <f t="shared" si="12"/>
        <v>16.43</v>
      </c>
      <c r="DP6" s="35">
        <f t="shared" si="12"/>
        <v>17.739999999999998</v>
      </c>
      <c r="DQ6" s="35">
        <f t="shared" si="12"/>
        <v>14.42</v>
      </c>
      <c r="DR6" s="35">
        <f t="shared" si="12"/>
        <v>9.75</v>
      </c>
      <c r="DS6" s="34" t="str">
        <f>IF(DS7="","",IF(DS7="-","【-】","【"&amp;SUBSTITUTE(TEXT(DS7,"#,##0.00"),"-","△")&amp;"】"))</f>
        <v>【38.13】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【5.37】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0.17</v>
      </c>
      <c r="EL6" s="35">
        <f t="shared" si="14"/>
        <v>0.2</v>
      </c>
      <c r="EM6" s="35">
        <f t="shared" si="14"/>
        <v>0.19</v>
      </c>
      <c r="EN6" s="35">
        <f t="shared" si="14"/>
        <v>7.0000000000000007E-2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334456</v>
      </c>
      <c r="D7" s="37">
        <v>46</v>
      </c>
      <c r="E7" s="37">
        <v>17</v>
      </c>
      <c r="F7" s="37">
        <v>1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>
        <v>51</v>
      </c>
      <c r="P7" s="38">
        <v>59.64</v>
      </c>
      <c r="Q7" s="38">
        <v>98.68</v>
      </c>
      <c r="R7" s="38">
        <v>3240</v>
      </c>
      <c r="S7" s="38">
        <v>11195</v>
      </c>
      <c r="T7" s="38">
        <v>12.23</v>
      </c>
      <c r="U7" s="38">
        <v>915.37</v>
      </c>
      <c r="V7" s="38">
        <v>6671</v>
      </c>
      <c r="W7" s="38">
        <v>2.99</v>
      </c>
      <c r="X7" s="38">
        <v>2231.1</v>
      </c>
      <c r="Y7" s="38">
        <v>103.44</v>
      </c>
      <c r="Z7" s="38">
        <v>109.38</v>
      </c>
      <c r="AA7" s="38">
        <v>111.69</v>
      </c>
      <c r="AB7" s="38">
        <v>112.9</v>
      </c>
      <c r="AC7" s="38">
        <v>113.61</v>
      </c>
      <c r="AD7" s="38">
        <v>91.36</v>
      </c>
      <c r="AE7" s="38">
        <v>104.24</v>
      </c>
      <c r="AF7" s="38">
        <v>103.72</v>
      </c>
      <c r="AG7" s="38">
        <v>101.12</v>
      </c>
      <c r="AH7" s="38">
        <v>101.31</v>
      </c>
      <c r="AI7" s="38">
        <v>108.8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285.58</v>
      </c>
      <c r="AP7" s="38">
        <v>152.88999999999999</v>
      </c>
      <c r="AQ7" s="38">
        <v>129.75</v>
      </c>
      <c r="AR7" s="38">
        <v>110.94</v>
      </c>
      <c r="AS7" s="38">
        <v>354.58</v>
      </c>
      <c r="AT7" s="38">
        <v>4.2699999999999996</v>
      </c>
      <c r="AU7" s="38">
        <v>578.82000000000005</v>
      </c>
      <c r="AV7" s="38">
        <v>134.47999999999999</v>
      </c>
      <c r="AW7" s="38">
        <v>82.52</v>
      </c>
      <c r="AX7" s="38">
        <v>95.44</v>
      </c>
      <c r="AY7" s="38">
        <v>127.83</v>
      </c>
      <c r="AZ7" s="38">
        <v>519.04</v>
      </c>
      <c r="BA7" s="38">
        <v>99.09</v>
      </c>
      <c r="BB7" s="38">
        <v>90.5</v>
      </c>
      <c r="BC7" s="38">
        <v>103.49</v>
      </c>
      <c r="BD7" s="38">
        <v>104.6</v>
      </c>
      <c r="BE7" s="38">
        <v>66.41</v>
      </c>
      <c r="BF7" s="38">
        <v>2696.61</v>
      </c>
      <c r="BG7" s="38">
        <v>2446.63</v>
      </c>
      <c r="BH7" s="38">
        <v>2462.94</v>
      </c>
      <c r="BI7" s="38">
        <v>2218.8200000000002</v>
      </c>
      <c r="BJ7" s="38">
        <v>1523.25</v>
      </c>
      <c r="BK7" s="38">
        <v>1826.49</v>
      </c>
      <c r="BL7" s="38">
        <v>1696.96</v>
      </c>
      <c r="BM7" s="38">
        <v>1824.34</v>
      </c>
      <c r="BN7" s="38">
        <v>1604.64</v>
      </c>
      <c r="BO7" s="38">
        <v>1217.7</v>
      </c>
      <c r="BP7" s="38">
        <v>707.33</v>
      </c>
      <c r="BQ7" s="38">
        <v>54.62</v>
      </c>
      <c r="BR7" s="38">
        <v>62.57</v>
      </c>
      <c r="BS7" s="38">
        <v>69.28</v>
      </c>
      <c r="BT7" s="38">
        <v>70.77</v>
      </c>
      <c r="BU7" s="38">
        <v>77.09</v>
      </c>
      <c r="BV7" s="38">
        <v>48</v>
      </c>
      <c r="BW7" s="38">
        <v>47.23</v>
      </c>
      <c r="BX7" s="38">
        <v>54.16</v>
      </c>
      <c r="BY7" s="38">
        <v>60.01</v>
      </c>
      <c r="BZ7" s="38">
        <v>66.680000000000007</v>
      </c>
      <c r="CA7" s="38">
        <v>101.26</v>
      </c>
      <c r="CB7" s="38">
        <v>275.23</v>
      </c>
      <c r="CC7" s="38">
        <v>241.1</v>
      </c>
      <c r="CD7" s="38">
        <v>217.62</v>
      </c>
      <c r="CE7" s="38">
        <v>213.02</v>
      </c>
      <c r="CF7" s="38">
        <v>195.63</v>
      </c>
      <c r="CG7" s="38">
        <v>334.37</v>
      </c>
      <c r="CH7" s="38">
        <v>351.41</v>
      </c>
      <c r="CI7" s="38">
        <v>307.56</v>
      </c>
      <c r="CJ7" s="38">
        <v>277.67</v>
      </c>
      <c r="CK7" s="38">
        <v>260.11</v>
      </c>
      <c r="CL7" s="38">
        <v>136.38999999999999</v>
      </c>
      <c r="CM7" s="38" t="s">
        <v>113</v>
      </c>
      <c r="CN7" s="38" t="s">
        <v>113</v>
      </c>
      <c r="CO7" s="38" t="s">
        <v>113</v>
      </c>
      <c r="CP7" s="38" t="s">
        <v>113</v>
      </c>
      <c r="CQ7" s="38" t="s">
        <v>113</v>
      </c>
      <c r="CR7" s="38">
        <v>40.71</v>
      </c>
      <c r="CS7" s="38">
        <v>43.53</v>
      </c>
      <c r="CT7" s="38">
        <v>39.869999999999997</v>
      </c>
      <c r="CU7" s="38">
        <v>41.28</v>
      </c>
      <c r="CV7" s="38">
        <v>41.45</v>
      </c>
      <c r="CW7" s="38">
        <v>60.13</v>
      </c>
      <c r="CX7" s="38">
        <v>72.73</v>
      </c>
      <c r="CY7" s="38">
        <v>70.27</v>
      </c>
      <c r="CZ7" s="38">
        <v>69.09</v>
      </c>
      <c r="DA7" s="38">
        <v>71.819999999999993</v>
      </c>
      <c r="DB7" s="38">
        <v>73.38</v>
      </c>
      <c r="DC7" s="38">
        <v>63.45</v>
      </c>
      <c r="DD7" s="38">
        <v>64.14</v>
      </c>
      <c r="DE7" s="38">
        <v>61.37</v>
      </c>
      <c r="DF7" s="38">
        <v>61.3</v>
      </c>
      <c r="DG7" s="38">
        <v>64.510000000000005</v>
      </c>
      <c r="DH7" s="38">
        <v>95.06</v>
      </c>
      <c r="DI7" s="38">
        <v>4.07</v>
      </c>
      <c r="DJ7" s="38">
        <v>7.77</v>
      </c>
      <c r="DK7" s="38">
        <v>8.81</v>
      </c>
      <c r="DL7" s="38">
        <v>10.58</v>
      </c>
      <c r="DM7" s="38">
        <v>12.09</v>
      </c>
      <c r="DN7" s="38">
        <v>7.52</v>
      </c>
      <c r="DO7" s="38">
        <v>16.43</v>
      </c>
      <c r="DP7" s="38">
        <v>17.739999999999998</v>
      </c>
      <c r="DQ7" s="38">
        <v>14.42</v>
      </c>
      <c r="DR7" s="38">
        <v>9.75</v>
      </c>
      <c r="DS7" s="38">
        <v>38.130000000000003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5.37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0.17</v>
      </c>
      <c r="EL7" s="38">
        <v>0.2</v>
      </c>
      <c r="EM7" s="38">
        <v>0.19</v>
      </c>
      <c r="EN7" s="38">
        <v>7.0000000000000007E-2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114</v>
      </c>
      <c r="C9" s="40" t="s">
        <v>115</v>
      </c>
      <c r="D9" s="40" t="s">
        <v>116</v>
      </c>
      <c r="E9" s="40" t="s">
        <v>117</v>
      </c>
      <c r="F9" s="40" t="s">
        <v>118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Hewlett-Packard Company</cp:lastModifiedBy>
  <cp:lastPrinted>2019-01-24T05:30:42Z</cp:lastPrinted>
  <dcterms:created xsi:type="dcterms:W3CDTF">2018-12-03T08:50:41Z</dcterms:created>
  <dcterms:modified xsi:type="dcterms:W3CDTF">2019-01-24T06:04:27Z</dcterms:modified>
  <cp:category/>
</cp:coreProperties>
</file>