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144\Downloads\060126〆 公営企業の経営比較分析\提出\"/>
    </mc:Choice>
  </mc:AlternateContent>
  <workbookProtection workbookAlgorithmName="SHA-512" workbookHashValue="t19m+PPmZ+gtkjPqVtK8Y8BOMZpTdD+arZnRp3l6hMCpjFsk1wCtrZ4T86vB2ANn8TTIvsOBpV5hyJOZ7mcQEg==" workbookSaltValue="MD/nMPUx+U8iCPhs7jDc2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<sst xmlns="http://schemas.openxmlformats.org/spreadsheetml/2006/main" count="236" uniqueCount="116">
  <si>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</si>
  <si>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</si>
  <si>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</si>
  <si>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</si>
  <si>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</si>
  <si>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</si>
  <si>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</si>
  <si>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</si>
  <si>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</si>
  <si>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</si>
  <si>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</si>
  <si>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</si>
  <si>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</si>
  <si>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</si>
  <si>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</si>
  <si>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</si>
  <si>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</si>
  <si>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</si>
  <si>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</si>
  <si>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</si>
  <si>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</si>
  <si>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</si>
  <si>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</si>
  <si>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</si>
  <si>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</si>
  <si>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</si>
  <si>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</si>
  <si>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</si>
  <si>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</si>
  <si>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</si>
  <si>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</si>
  <si>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</si>
  <si>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</si>
  <si>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</si>
  <si>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</si>
  <si>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</si>
  <si>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</si>
  <si>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</si>
  <si>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</si>
  <si>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</si>
  <si>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</si>
  <si>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</si>
  <si>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</si>
  <si>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</si>
  <si>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</si>
  <si>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</si>
  <si>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</si>
  <si>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</si>
  <si>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</si>
  <si>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</si>
  <si>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</si>
  <si>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</si>
  <si>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</si>
  <si>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</si>
  <si>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</si>
  <si>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</si>
  <si>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</si>
  <si>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</si>
  <si>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</si>
  <si>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</si>
  <si>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</si>
  <si>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</si>
  <si>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</si>
  <si>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</si>
  <si>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</si>
  <si>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</si>
  <si>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</si>
  <si>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</si>
  <si>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</si>
  <si>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</si>
  <si>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</si>
  <si>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</si>
  <si>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</si>
  <si>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</si>
  <si>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</si>
  <si>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</si>
  <si>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</si>
  <si>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</si>
  <si>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</si>
  <si>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</si>
  <si>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</si>
  <si>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</si>
  <si>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</si>
  <si>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</si>
  <si>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</si>
  <si>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</si>
  <si>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</si>
  <si>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</si>
  <si>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</si>
  <si>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</si>
  <si>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</si>
  <si>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</si>
  <si>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</si>
  <si>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</si>
  <si>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</si>
  <si>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里庄町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</si>
  <si>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</si>
  <si>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</si>
  <si>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</si>
  <si>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</si>
  <si>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</si>
  <si>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</si>
  <si>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</si>
  <si>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</si>
  <si>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</si>
  <si>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</si>
  <si>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</si>
  <si>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</si>
  <si>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</si>
  <si>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</si>
  <si>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</si>
  <si>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</si>
  <si>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</si>
  <si>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累積欠損金が無く、経常収支比率が１００％を超えているので経営状況は良好といえる。
　しかし、経費回収率をみると、汚水処理に係る費用を下水道使用料で８５％程度しか賄えておらず、残りは主に一般会計からの繰入金に頼っているのが現状である。この繰入金は起債償還に係るものが主であり、整備を進めて使用料収入が増加すれば削減することができる。
　また企業債残高は、下水道整備途中であるため大きく減少することは考えにくいが、事業規模の縮小や使用料収入の増加により徐々に減少すると考えられる。</t>
    <phoneticPr fontId="4"/>
  </si>
  <si>
    <t>　供用開始が平成１６年と、近隣市町よりも遅いため管渠等は比較的新しく老朽化していない。
　また、有形固定資産減価償却率は類似団体と比較して低い水準となっている。現時点では設置後４５年経過した施設が最も古いものであり、耐用年数と比較すると、まだ更新には早いと思われる。
　現状、施設の老朽化が著しい状況ではないが、今後の下水道整備等に応じて更新等の計画を検討する必要がある。</t>
    <phoneticPr fontId="4"/>
  </si>
  <si>
    <t>　里庄町は、平成１６年から供用を開始しており、下水道整備予定区域の約６４％の整備が終わったところであり、下水道普及率も約６９％であるため、事業費を起債や一般会計からの繰入金に依存している。
　しかし、今後も管渠整備を進めることにより、有収水量や使用料収入の増加が見込まれることから、更なる経費節減に努めると共に、水洗化率向上につながるように、引き続き住民に対して下水道への接続をお願いしていく必要がある。</t>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</si>
</sst>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C-40DF-B6A5-405AA2D457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0.56999999999999995</c:v>
                </c:pt>
                <c:pt idx="1">
                  <c:v>0.1</c:v>
                </c:pt>
                <c:pt idx="2">
                  <c:v>0.32</c:v>
                </c:pt>
                <c:pt idx="3">
                  <c:v>0.1</c:v>
                </c:pt>
                <c:pt idx="4">
                  <c:v>0.09</c:v>
                </c:pt>
              </c:numCache>
            </c:numRef>
          </c:val>
          <c:smooth val="0"/>
          <c:extLst>
            <c:ext xmlns:c16="http://schemas.microsoft.com/office/drawing/2014/chart" uri="{C3380CC4-5D6E-409C-BE32-E72D297353CC}">
              <c16:uniqueId val="{00000001-726C-40DF-B6A5-405AA2D457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9-464F-9C86-E1AEAC33B7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49.27</c:v>
                </c:pt>
                <c:pt idx="2">
                  <c:v>49.47</c:v>
                </c:pt>
                <c:pt idx="3">
                  <c:v>48.19</c:v>
                </c:pt>
                <c:pt idx="4">
                  <c:v>47.32</c:v>
                </c:pt>
              </c:numCache>
            </c:numRef>
          </c:val>
          <c:smooth val="0"/>
          <c:extLst>
            <c:ext xmlns:c16="http://schemas.microsoft.com/office/drawing/2014/chart" uri="{C3380CC4-5D6E-409C-BE32-E72D297353CC}">
              <c16:uniqueId val="{00000001-0849-464F-9C86-E1AEAC33B7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73.22</c:v>
                </c:pt>
                <c:pt idx="1">
                  <c:v>71.17</c:v>
                </c:pt>
                <c:pt idx="2">
                  <c:v>74.069999999999993</c:v>
                </c:pt>
                <c:pt idx="3">
                  <c:v>74.790000000000006</c:v>
                </c:pt>
                <c:pt idx="4">
                  <c:v>76.63</c:v>
                </c:pt>
              </c:numCache>
            </c:numRef>
          </c:val>
          <c:extLst>
            <c:ext xmlns:c16="http://schemas.microsoft.com/office/drawing/2014/chart" uri="{C3380CC4-5D6E-409C-BE32-E72D297353CC}">
              <c16:uniqueId val="{00000000-0CB6-41B8-8FF1-EB34FB491B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83.16</c:v>
                </c:pt>
                <c:pt idx="2">
                  <c:v>82.06</c:v>
                </c:pt>
                <c:pt idx="3">
                  <c:v>82.26</c:v>
                </c:pt>
                <c:pt idx="4">
                  <c:v>81.33</c:v>
                </c:pt>
              </c:numCache>
            </c:numRef>
          </c:val>
          <c:smooth val="0"/>
          <c:extLst>
            <c:ext xmlns:c16="http://schemas.microsoft.com/office/drawing/2014/chart" uri="{C3380CC4-5D6E-409C-BE32-E72D297353CC}">
              <c16:uniqueId val="{00000001-0CB6-41B8-8FF1-EB34FB491B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120.47</c:v>
                </c:pt>
                <c:pt idx="1">
                  <c:v>123.61</c:v>
                </c:pt>
                <c:pt idx="2">
                  <c:v>126.91</c:v>
                </c:pt>
                <c:pt idx="3">
                  <c:v>120.5</c:v>
                </c:pt>
                <c:pt idx="4">
                  <c:v>120.92</c:v>
                </c:pt>
              </c:numCache>
            </c:numRef>
          </c:val>
          <c:extLst>
            <c:ext xmlns:c16="http://schemas.microsoft.com/office/drawing/2014/chart" uri="{C3380CC4-5D6E-409C-BE32-E72D297353CC}">
              <c16:uniqueId val="{00000000-1B79-4FA4-8339-113C5E05A5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103.18</c:v>
                </c:pt>
                <c:pt idx="1">
                  <c:v>109.21</c:v>
                </c:pt>
                <c:pt idx="2">
                  <c:v>107.81</c:v>
                </c:pt>
                <c:pt idx="3">
                  <c:v>107.54</c:v>
                </c:pt>
                <c:pt idx="4">
                  <c:v>107.19</c:v>
                </c:pt>
              </c:numCache>
            </c:numRef>
          </c:val>
          <c:smooth val="0"/>
          <c:extLst>
            <c:ext xmlns:c16="http://schemas.microsoft.com/office/drawing/2014/chart" uri="{C3380CC4-5D6E-409C-BE32-E72D297353CC}">
              <c16:uniqueId val="{00000001-1B79-4FA4-8339-113C5E05A5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13.47</c:v>
                </c:pt>
                <c:pt idx="1">
                  <c:v>14.71</c:v>
                </c:pt>
                <c:pt idx="2">
                  <c:v>16.079999999999998</c:v>
                </c:pt>
                <c:pt idx="3">
                  <c:v>17.59</c:v>
                </c:pt>
                <c:pt idx="4">
                  <c:v>19.11</c:v>
                </c:pt>
              </c:numCache>
            </c:numRef>
          </c:val>
          <c:extLst>
            <c:ext xmlns:c16="http://schemas.microsoft.com/office/drawing/2014/chart" uri="{C3380CC4-5D6E-409C-BE32-E72D297353CC}">
              <c16:uniqueId val="{00000000-E4C2-48BE-BC13-E4A36DFDBF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11.86</c:v>
                </c:pt>
                <c:pt idx="1">
                  <c:v>24.1</c:v>
                </c:pt>
                <c:pt idx="2">
                  <c:v>19.93</c:v>
                </c:pt>
                <c:pt idx="3">
                  <c:v>21.94</c:v>
                </c:pt>
                <c:pt idx="4">
                  <c:v>22.89</c:v>
                </c:pt>
              </c:numCache>
            </c:numRef>
          </c:val>
          <c:smooth val="0"/>
          <c:extLst>
            <c:ext xmlns:c16="http://schemas.microsoft.com/office/drawing/2014/chart" uri="{C3380CC4-5D6E-409C-BE32-E72D297353CC}">
              <c16:uniqueId val="{00000001-E4C2-48BE-BC13-E4A36DFDBF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E4-4717-92B7-6FCB1D6BA9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E4-4717-92B7-6FCB1D6BA9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F-41F9-8009-B5E5ADC76A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54.64</c:v>
                </c:pt>
                <c:pt idx="1">
                  <c:v>15.73</c:v>
                </c:pt>
                <c:pt idx="2">
                  <c:v>18.2</c:v>
                </c:pt>
                <c:pt idx="3">
                  <c:v>19.059999999999999</c:v>
                </c:pt>
                <c:pt idx="4">
                  <c:v>31.07</c:v>
                </c:pt>
              </c:numCache>
            </c:numRef>
          </c:val>
          <c:smooth val="0"/>
          <c:extLst>
            <c:ext xmlns:c16="http://schemas.microsoft.com/office/drawing/2014/chart" uri="{C3380CC4-5D6E-409C-BE32-E72D297353CC}">
              <c16:uniqueId val="{00000001-B78F-41F9-8009-B5E5ADC76A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115.43</c:v>
                </c:pt>
                <c:pt idx="1">
                  <c:v>119.81</c:v>
                </c:pt>
                <c:pt idx="2">
                  <c:v>135.93</c:v>
                </c:pt>
                <c:pt idx="3">
                  <c:v>129.1</c:v>
                </c:pt>
                <c:pt idx="4">
                  <c:v>133.32</c:v>
                </c:pt>
              </c:numCache>
            </c:numRef>
          </c:val>
          <c:extLst>
            <c:ext xmlns:c16="http://schemas.microsoft.com/office/drawing/2014/chart" uri="{C3380CC4-5D6E-409C-BE32-E72D297353CC}">
              <c16:uniqueId val="{00000000-4E1D-4940-A8D8-B93FD15990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75.55</c:v>
                </c:pt>
                <c:pt idx="1">
                  <c:v>57.26</c:v>
                </c:pt>
                <c:pt idx="2">
                  <c:v>48.56</c:v>
                </c:pt>
                <c:pt idx="3">
                  <c:v>47.58</c:v>
                </c:pt>
                <c:pt idx="4">
                  <c:v>51.09</c:v>
                </c:pt>
              </c:numCache>
            </c:numRef>
          </c:val>
          <c:smooth val="0"/>
          <c:extLst>
            <c:ext xmlns:c16="http://schemas.microsoft.com/office/drawing/2014/chart" uri="{C3380CC4-5D6E-409C-BE32-E72D297353CC}">
              <c16:uniqueId val="{00000001-4E1D-4940-A8D8-B93FD15990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2113.1999999999998</c:v>
                </c:pt>
                <c:pt idx="1">
                  <c:v>2030.87</c:v>
                </c:pt>
                <c:pt idx="2">
                  <c:v>1861.9</c:v>
                </c:pt>
                <c:pt idx="3">
                  <c:v>1765.97</c:v>
                </c:pt>
                <c:pt idx="4">
                  <c:v>1741.95</c:v>
                </c:pt>
              </c:numCache>
            </c:numRef>
          </c:val>
          <c:extLst>
            <c:ext xmlns:c16="http://schemas.microsoft.com/office/drawing/2014/chart" uri="{C3380CC4-5D6E-409C-BE32-E72D297353CC}">
              <c16:uniqueId val="{00000000-202B-45A0-B160-5C3103895A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1130.42</c:v>
                </c:pt>
                <c:pt idx="2">
                  <c:v>1245.0999999999999</c:v>
                </c:pt>
                <c:pt idx="3">
                  <c:v>1108.8</c:v>
                </c:pt>
                <c:pt idx="4">
                  <c:v>1194.56</c:v>
                </c:pt>
              </c:numCache>
            </c:numRef>
          </c:val>
          <c:smooth val="0"/>
          <c:extLst>
            <c:ext xmlns:c16="http://schemas.microsoft.com/office/drawing/2014/chart" uri="{C3380CC4-5D6E-409C-BE32-E72D297353CC}">
              <c16:uniqueId val="{00000001-202B-45A0-B160-5C3103895A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83.19</c:v>
                </c:pt>
                <c:pt idx="1">
                  <c:v>86.18</c:v>
                </c:pt>
                <c:pt idx="2">
                  <c:v>85.51</c:v>
                </c:pt>
                <c:pt idx="3">
                  <c:v>88.43</c:v>
                </c:pt>
                <c:pt idx="4">
                  <c:v>85.44</c:v>
                </c:pt>
              </c:numCache>
            </c:numRef>
          </c:val>
          <c:extLst>
            <c:ext xmlns:c16="http://schemas.microsoft.com/office/drawing/2014/chart" uri="{C3380CC4-5D6E-409C-BE32-E72D297353CC}">
              <c16:uniqueId val="{00000000-6766-49ED-8633-3A820650AE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74.17</c:v>
                </c:pt>
                <c:pt idx="2">
                  <c:v>79.77</c:v>
                </c:pt>
                <c:pt idx="3">
                  <c:v>79.63</c:v>
                </c:pt>
                <c:pt idx="4">
                  <c:v>76.78</c:v>
                </c:pt>
              </c:numCache>
            </c:numRef>
          </c:val>
          <c:smooth val="0"/>
          <c:extLst>
            <c:ext xmlns:c16="http://schemas.microsoft.com/office/drawing/2014/chart" uri="{C3380CC4-5D6E-409C-BE32-E72D297353CC}">
              <c16:uniqueId val="{00000001-6766-49ED-8633-3A820650AE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181.31</c:v>
                </c:pt>
                <c:pt idx="1">
                  <c:v>174.89</c:v>
                </c:pt>
                <c:pt idx="2">
                  <c:v>176.3</c:v>
                </c:pt>
                <c:pt idx="3">
                  <c:v>170.45</c:v>
                </c:pt>
                <c:pt idx="4">
                  <c:v>175.93</c:v>
                </c:pt>
              </c:numCache>
            </c:numRef>
          </c:val>
          <c:extLst>
            <c:ext xmlns:c16="http://schemas.microsoft.com/office/drawing/2014/chart" uri="{C3380CC4-5D6E-409C-BE32-E72D297353CC}">
              <c16:uniqueId val="{00000000-701A-4B8E-9012-D4C146D85E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230.95</c:v>
                </c:pt>
                <c:pt idx="2">
                  <c:v>214.56</c:v>
                </c:pt>
                <c:pt idx="3">
                  <c:v>213.66</c:v>
                </c:pt>
                <c:pt idx="4">
                  <c:v>224.31</c:v>
                </c:pt>
              </c:numCache>
            </c:numRef>
          </c:val>
          <c:smooth val="0"/>
          <c:extLst>
            <c:ext xmlns:c16="http://schemas.microsoft.com/office/drawing/2014/chart" uri="{C3380CC4-5D6E-409C-BE32-E72D297353CC}">
              <c16:uniqueId val="{00000001-701A-4B8E-9012-D4C146D85E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AY59" sqref="AY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岡山県　里庄町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11040</v>
      </c>
      <c r="AM8" s="55"/>
      <c r="AN8" s="55"/>
      <c r="AO8" s="55"/>
      <c r="AP8" s="55"/>
      <c r="AQ8" s="55"/>
      <c r="AR8" s="55"/>
      <c r="AS8" s="55"/>
      <c r="AT8" s="54">
        <f>データ!T6</f>
        <v>12.23</v>
      </c>
      <c r="AU8" s="54"/>
      <c r="AV8" s="54"/>
      <c r="AW8" s="54"/>
      <c r="AX8" s="54"/>
      <c r="AY8" s="54"/>
      <c r="AZ8" s="54"/>
      <c r="BA8" s="54"/>
      <c r="BB8" s="54">
        <f>データ!U6</f>
        <v>902.7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55.54</v>
      </c>
      <c r="J10" s="54"/>
      <c r="K10" s="54"/>
      <c r="L10" s="54"/>
      <c r="M10" s="54"/>
      <c r="N10" s="54"/>
      <c r="O10" s="54"/>
      <c r="P10" s="54">
        <f>データ!P6</f>
        <v>68.66</v>
      </c>
      <c r="Q10" s="54"/>
      <c r="R10" s="54"/>
      <c r="S10" s="54"/>
      <c r="T10" s="54"/>
      <c r="U10" s="54"/>
      <c r="V10" s="54"/>
      <c r="W10" s="54">
        <f>データ!Q6</f>
        <v>121.44</v>
      </c>
      <c r="X10" s="54"/>
      <c r="Y10" s="54"/>
      <c r="Z10" s="54"/>
      <c r="AA10" s="54"/>
      <c r="AB10" s="54"/>
      <c r="AC10" s="54"/>
      <c r="AD10" s="55">
        <f>データ!R6</f>
        <v>3300</v>
      </c>
      <c r="AE10" s="55"/>
      <c r="AF10" s="55"/>
      <c r="AG10" s="55"/>
      <c r="AH10" s="55"/>
      <c r="AI10" s="55"/>
      <c r="AJ10" s="55"/>
      <c r="AK10" s="2"/>
      <c r="AL10" s="55">
        <f>データ!V6</f>
        <v>7570</v>
      </c>
      <c r="AM10" s="55"/>
      <c r="AN10" s="55"/>
      <c r="AO10" s="55"/>
      <c r="AP10" s="55"/>
      <c r="AQ10" s="55"/>
      <c r="AR10" s="55"/>
      <c r="AS10" s="55"/>
      <c r="AT10" s="54">
        <f>データ!W6</f>
        <v>3.22</v>
      </c>
      <c r="AU10" s="54"/>
      <c r="AV10" s="54"/>
      <c r="AW10" s="54"/>
      <c r="AX10" s="54"/>
      <c r="AY10" s="54"/>
      <c r="AZ10" s="54"/>
      <c r="BA10" s="54"/>
      <c r="BB10" s="54">
        <f>データ!X6</f>
        <v>2350.9299999999998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YWBpXg589Vk/QDcKdE9VhgGxudBhh0fXdUOWlRTRQugwrN1yMU+QUHoKsSbawhsg+0zLEGPk0oroBaW1Ha2EA==" saltValue="soYIaXm6RptR1auYaPZO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334456</v>
      </c>
      <c r="D6" s="19">
        <f t="shared" si="3"/>
        <v>46</v>
      </c>
      <c r="E6" s="19">
        <f t="shared" si="3"/>
        <v>17</v>
      </c>
      <c r="F6" s="19">
        <f t="shared" si="3"/>
        <v>1</v>
      </c>
      <c r="G6" s="19">
        <f t="shared" si="3"/>
        <v>0</v>
      </c>
      <c r="H6" s="19" t="str">
        <f t="shared" si="3"/>
        <v>岡山県　里庄町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55.54</v>
      </c>
      <c r="P6" s="20">
        <f t="shared" si="3"/>
        <v>68.66</v>
      </c>
      <c r="Q6" s="20">
        <f t="shared" si="3"/>
        <v>121.44</v>
      </c>
      <c r="R6" s="20">
        <f t="shared" si="3"/>
        <v>3300</v>
      </c>
      <c r="S6" s="20">
        <f t="shared" si="3"/>
        <v>11040</v>
      </c>
      <c r="T6" s="20">
        <f t="shared" si="3"/>
        <v>12.23</v>
      </c>
      <c r="U6" s="20">
        <f t="shared" si="3"/>
        <v>902.7</v>
      </c>
      <c r="V6" s="20">
        <f t="shared" si="3"/>
        <v>7570</v>
      </c>
      <c r="W6" s="20">
        <f t="shared" si="3"/>
        <v>3.22</v>
      </c>
      <c r="X6" s="20">
        <f t="shared" si="3"/>
        <v>2350.9299999999998</v>
      </c>
      <c r="Y6" s="21">
        <f>IF(Y7="",NA(),Y7)</f>
        <v>120.47</v>
      </c>
      <c r="Z6" s="21">
        <f t="shared" ref="Z6:AH6" si="4">IF(Z7="",NA(),Z7)</f>
        <v>123.61</v>
      </c>
      <c r="AA6" s="21">
        <f t="shared" si="4"/>
        <v>126.91</v>
      </c>
      <c r="AB6" s="21">
        <f t="shared" si="4"/>
        <v>120.5</v>
      </c>
      <c r="AC6" s="21">
        <f t="shared" si="4"/>
        <v>120.92</v>
      </c>
      <c r="AD6" s="21">
        <f t="shared" si="4"/>
        <v>103.18</v>
      </c>
      <c r="AE6" s="21">
        <f t="shared" si="4"/>
        <v>109.21</v>
      </c>
      <c r="AF6" s="21">
        <f t="shared" si="4"/>
        <v>107.81</v>
      </c>
      <c r="AG6" s="21">
        <f t="shared" si="4"/>
        <v>107.54</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54.64</v>
      </c>
      <c r="AP6" s="21">
        <f t="shared" si="5"/>
        <v>15.73</v>
      </c>
      <c r="AQ6" s="21">
        <f t="shared" si="5"/>
        <v>18.2</v>
      </c>
      <c r="AR6" s="21">
        <f t="shared" si="5"/>
        <v>19.059999999999999</v>
      </c>
      <c r="AS6" s="21">
        <f t="shared" si="5"/>
        <v>31.07</v>
      </c>
      <c r="AT6" s="20" t="str">
        <f>IF(AT7="","",IF(AT7="-","【-】","【"&amp;SUBSTITUTE(TEXT(AT7,"#,##0.00"),"-","△")&amp;"】"))</f>
        <v>【3.15】</v>
      </c>
      <c r="AU6" s="21">
        <f>IF(AU7="",NA(),AU7)</f>
        <v>115.43</v>
      </c>
      <c r="AV6" s="21">
        <f t="shared" ref="AV6:BD6" si="6">IF(AV7="",NA(),AV7)</f>
        <v>119.81</v>
      </c>
      <c r="AW6" s="21">
        <f t="shared" si="6"/>
        <v>135.93</v>
      </c>
      <c r="AX6" s="21">
        <f t="shared" si="6"/>
        <v>129.1</v>
      </c>
      <c r="AY6" s="21">
        <f t="shared" si="6"/>
        <v>133.32</v>
      </c>
      <c r="AZ6" s="21">
        <f t="shared" si="6"/>
        <v>75.55</v>
      </c>
      <c r="BA6" s="21">
        <f t="shared" si="6"/>
        <v>57.26</v>
      </c>
      <c r="BB6" s="21">
        <f t="shared" si="6"/>
        <v>48.56</v>
      </c>
      <c r="BC6" s="21">
        <f t="shared" si="6"/>
        <v>47.58</v>
      </c>
      <c r="BD6" s="21">
        <f t="shared" si="6"/>
        <v>51.09</v>
      </c>
      <c r="BE6" s="20" t="str">
        <f>IF(BE7="","",IF(BE7="-","【-】","【"&amp;SUBSTITUTE(TEXT(BE7,"#,##0.00"),"-","△")&amp;"】"))</f>
        <v>【73.44】</v>
      </c>
      <c r="BF6" s="21">
        <f>IF(BF7="",NA(),BF7)</f>
        <v>2113.1999999999998</v>
      </c>
      <c r="BG6" s="21">
        <f t="shared" ref="BG6:BO6" si="7">IF(BG7="",NA(),BG7)</f>
        <v>2030.87</v>
      </c>
      <c r="BH6" s="21">
        <f t="shared" si="7"/>
        <v>1861.9</v>
      </c>
      <c r="BI6" s="21">
        <f t="shared" si="7"/>
        <v>1765.97</v>
      </c>
      <c r="BJ6" s="21">
        <f t="shared" si="7"/>
        <v>1741.95</v>
      </c>
      <c r="BK6" s="21">
        <f t="shared" si="7"/>
        <v>1689.65</v>
      </c>
      <c r="BL6" s="21">
        <f t="shared" si="7"/>
        <v>1130.42</v>
      </c>
      <c r="BM6" s="21">
        <f t="shared" si="7"/>
        <v>1245.0999999999999</v>
      </c>
      <c r="BN6" s="21">
        <f t="shared" si="7"/>
        <v>1108.8</v>
      </c>
      <c r="BO6" s="21">
        <f t="shared" si="7"/>
        <v>1194.56</v>
      </c>
      <c r="BP6" s="20" t="str">
        <f>IF(BP7="","",IF(BP7="-","【-】","【"&amp;SUBSTITUTE(TEXT(BP7,"#,##0.00"),"-","△")&amp;"】"))</f>
        <v>【652.82】</v>
      </c>
      <c r="BQ6" s="21">
        <f>IF(BQ7="",NA(),BQ7)</f>
        <v>83.19</v>
      </c>
      <c r="BR6" s="21">
        <f t="shared" ref="BR6:BZ6" si="8">IF(BR7="",NA(),BR7)</f>
        <v>86.18</v>
      </c>
      <c r="BS6" s="21">
        <f t="shared" si="8"/>
        <v>85.51</v>
      </c>
      <c r="BT6" s="21">
        <f t="shared" si="8"/>
        <v>88.43</v>
      </c>
      <c r="BU6" s="21">
        <f t="shared" si="8"/>
        <v>85.44</v>
      </c>
      <c r="BV6" s="21">
        <f t="shared" si="8"/>
        <v>58.12</v>
      </c>
      <c r="BW6" s="21">
        <f t="shared" si="8"/>
        <v>74.17</v>
      </c>
      <c r="BX6" s="21">
        <f t="shared" si="8"/>
        <v>79.77</v>
      </c>
      <c r="BY6" s="21">
        <f t="shared" si="8"/>
        <v>79.63</v>
      </c>
      <c r="BZ6" s="21">
        <f t="shared" si="8"/>
        <v>76.78</v>
      </c>
      <c r="CA6" s="20" t="str">
        <f>IF(CA7="","",IF(CA7="-","【-】","【"&amp;SUBSTITUTE(TEXT(CA7,"#,##0.00"),"-","△")&amp;"】"))</f>
        <v>【97.61】</v>
      </c>
      <c r="CB6" s="21">
        <f>IF(CB7="",NA(),CB7)</f>
        <v>181.31</v>
      </c>
      <c r="CC6" s="21">
        <f t="shared" ref="CC6:CK6" si="9">IF(CC7="",NA(),CC7)</f>
        <v>174.89</v>
      </c>
      <c r="CD6" s="21">
        <f t="shared" si="9"/>
        <v>176.3</v>
      </c>
      <c r="CE6" s="21">
        <f t="shared" si="9"/>
        <v>170.45</v>
      </c>
      <c r="CF6" s="21">
        <f t="shared" si="9"/>
        <v>175.93</v>
      </c>
      <c r="CG6" s="21">
        <f t="shared" si="9"/>
        <v>304.98</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36.97</v>
      </c>
      <c r="CS6" s="21">
        <f t="shared" si="10"/>
        <v>49.27</v>
      </c>
      <c r="CT6" s="21">
        <f t="shared" si="10"/>
        <v>49.47</v>
      </c>
      <c r="CU6" s="21">
        <f t="shared" si="10"/>
        <v>48.19</v>
      </c>
      <c r="CV6" s="21">
        <f t="shared" si="10"/>
        <v>47.32</v>
      </c>
      <c r="CW6" s="20" t="str">
        <f>IF(CW7="","",IF(CW7="-","【-】","【"&amp;SUBSTITUTE(TEXT(CW7,"#,##0.00"),"-","△")&amp;"】"))</f>
        <v>【59.10】</v>
      </c>
      <c r="CX6" s="21">
        <f>IF(CX7="",NA(),CX7)</f>
        <v>73.22</v>
      </c>
      <c r="CY6" s="21">
        <f t="shared" ref="CY6:DG6" si="11">IF(CY7="",NA(),CY7)</f>
        <v>71.17</v>
      </c>
      <c r="CZ6" s="21">
        <f t="shared" si="11"/>
        <v>74.069999999999993</v>
      </c>
      <c r="DA6" s="21">
        <f t="shared" si="11"/>
        <v>74.790000000000006</v>
      </c>
      <c r="DB6" s="21">
        <f t="shared" si="11"/>
        <v>76.63</v>
      </c>
      <c r="DC6" s="21">
        <f t="shared" si="11"/>
        <v>67.12</v>
      </c>
      <c r="DD6" s="21">
        <f t="shared" si="11"/>
        <v>83.16</v>
      </c>
      <c r="DE6" s="21">
        <f t="shared" si="11"/>
        <v>82.06</v>
      </c>
      <c r="DF6" s="21">
        <f t="shared" si="11"/>
        <v>82.26</v>
      </c>
      <c r="DG6" s="21">
        <f t="shared" si="11"/>
        <v>81.33</v>
      </c>
      <c r="DH6" s="20" t="str">
        <f>IF(DH7="","",IF(DH7="-","【-】","【"&amp;SUBSTITUTE(TEXT(DH7,"#,##0.00"),"-","△")&amp;"】"))</f>
        <v>【95.82】</v>
      </c>
      <c r="DI6" s="21">
        <f>IF(DI7="",NA(),DI7)</f>
        <v>13.47</v>
      </c>
      <c r="DJ6" s="21">
        <f t="shared" ref="DJ6:DR6" si="12">IF(DJ7="",NA(),DJ7)</f>
        <v>14.71</v>
      </c>
      <c r="DK6" s="21">
        <f t="shared" si="12"/>
        <v>16.079999999999998</v>
      </c>
      <c r="DL6" s="21">
        <f t="shared" si="12"/>
        <v>17.59</v>
      </c>
      <c r="DM6" s="21">
        <f t="shared" si="12"/>
        <v>19.11</v>
      </c>
      <c r="DN6" s="21">
        <f t="shared" si="12"/>
        <v>11.86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0.56999999999999995</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334456</v>
      </c>
      <c r="D7" s="23">
        <v>46</v>
      </c>
      <c r="E7" s="23">
        <v>17</v>
      </c>
      <c r="F7" s="23">
        <v>1</v>
      </c>
      <c r="G7" s="23">
        <v>0</v>
      </c>
      <c r="H7" s="23" t="s">
        <v>95</v>
      </c>
      <c r="I7" s="23" t="s">
        <v>96</v>
      </c>
      <c r="J7" s="23" t="s">
        <v>97</v>
      </c>
      <c r="K7" s="23" t="s">
        <v>98</v>
      </c>
      <c r="L7" s="23" t="s">
        <v>99</v>
      </c>
      <c r="M7" s="23" t="s">
        <v>100</v>
      </c>
      <c r="N7" s="24" t="s">
        <v>101</v>
      </c>
      <c r="O7" s="24">
        <v>55.54</v>
      </c>
      <c r="P7" s="24">
        <v>68.66</v>
      </c>
      <c r="Q7" s="24">
        <v>121.44</v>
      </c>
      <c r="R7" s="24">
        <v>3300</v>
      </c>
      <c r="S7" s="24">
        <v>11040</v>
      </c>
      <c r="T7" s="24">
        <v>12.23</v>
      </c>
      <c r="U7" s="24">
        <v>902.7</v>
      </c>
      <c r="V7" s="24">
        <v>7570</v>
      </c>
      <c r="W7" s="24">
        <v>3.22</v>
      </c>
      <c r="X7" s="24">
        <v>2350.9299999999998</v>
      </c>
      <c r="Y7" s="24">
        <v>120.47</v>
      </c>
      <c r="Z7" s="24">
        <v>123.61</v>
      </c>
      <c r="AA7" s="24">
        <v>126.91</v>
      </c>
      <c r="AB7" s="24">
        <v>120.5</v>
      </c>
      <c r="AC7" s="24">
        <v>120.92</v>
      </c>
      <c r="AD7" s="24">
        <v>103.18</v>
      </c>
      <c r="AE7" s="24">
        <v>109.21</v>
      </c>
      <c r="AF7" s="24">
        <v>107.81</v>
      </c>
      <c r="AG7" s="24">
        <v>107.54</v>
      </c>
      <c r="AH7" s="24">
        <v>107.19</v>
      </c>
      <c r="AI7" s="24">
        <v>106.11</v>
      </c>
      <c r="AJ7" s="24">
        <v>0</v>
      </c>
      <c r="AK7" s="24">
        <v>0</v>
      </c>
      <c r="AL7" s="24">
        <v>0</v>
      </c>
      <c r="AM7" s="24">
        <v>0</v>
      </c>
      <c r="AN7" s="24">
        <v>0</v>
      </c>
      <c r="AO7" s="24">
        <v>54.64</v>
      </c>
      <c r="AP7" s="24">
        <v>15.73</v>
      </c>
      <c r="AQ7" s="24">
        <v>18.2</v>
      </c>
      <c r="AR7" s="24">
        <v>19.059999999999999</v>
      </c>
      <c r="AS7" s="24">
        <v>31.07</v>
      </c>
      <c r="AT7" s="24">
        <v>3.15</v>
      </c>
      <c r="AU7" s="24">
        <v>115.43</v>
      </c>
      <c r="AV7" s="24">
        <v>119.81</v>
      </c>
      <c r="AW7" s="24">
        <v>135.93</v>
      </c>
      <c r="AX7" s="24">
        <v>129.1</v>
      </c>
      <c r="AY7" s="24">
        <v>133.32</v>
      </c>
      <c r="AZ7" s="24">
        <v>75.55</v>
      </c>
      <c r="BA7" s="24">
        <v>57.26</v>
      </c>
      <c r="BB7" s="24">
        <v>48.56</v>
      </c>
      <c r="BC7" s="24">
        <v>47.58</v>
      </c>
      <c r="BD7" s="24">
        <v>51.09</v>
      </c>
      <c r="BE7" s="24">
        <v>73.44</v>
      </c>
      <c r="BF7" s="24">
        <v>2113.1999999999998</v>
      </c>
      <c r="BG7" s="24">
        <v>2030.87</v>
      </c>
      <c r="BH7" s="24">
        <v>1861.9</v>
      </c>
      <c r="BI7" s="24">
        <v>1765.97</v>
      </c>
      <c r="BJ7" s="24">
        <v>1741.95</v>
      </c>
      <c r="BK7" s="24">
        <v>1689.65</v>
      </c>
      <c r="BL7" s="24">
        <v>1130.42</v>
      </c>
      <c r="BM7" s="24">
        <v>1245.0999999999999</v>
      </c>
      <c r="BN7" s="24">
        <v>1108.8</v>
      </c>
      <c r="BO7" s="24">
        <v>1194.56</v>
      </c>
      <c r="BP7" s="24">
        <v>652.82000000000005</v>
      </c>
      <c r="BQ7" s="24">
        <v>83.19</v>
      </c>
      <c r="BR7" s="24">
        <v>86.18</v>
      </c>
      <c r="BS7" s="24">
        <v>85.51</v>
      </c>
      <c r="BT7" s="24">
        <v>88.43</v>
      </c>
      <c r="BU7" s="24">
        <v>85.44</v>
      </c>
      <c r="BV7" s="24">
        <v>58.12</v>
      </c>
      <c r="BW7" s="24">
        <v>74.17</v>
      </c>
      <c r="BX7" s="24">
        <v>79.77</v>
      </c>
      <c r="BY7" s="24">
        <v>79.63</v>
      </c>
      <c r="BZ7" s="24">
        <v>76.78</v>
      </c>
      <c r="CA7" s="24">
        <v>97.61</v>
      </c>
      <c r="CB7" s="24">
        <v>181.31</v>
      </c>
      <c r="CC7" s="24">
        <v>174.89</v>
      </c>
      <c r="CD7" s="24">
        <v>176.3</v>
      </c>
      <c r="CE7" s="24">
        <v>170.45</v>
      </c>
      <c r="CF7" s="24">
        <v>175.93</v>
      </c>
      <c r="CG7" s="24">
        <v>304.98</v>
      </c>
      <c r="CH7" s="24">
        <v>230.95</v>
      </c>
      <c r="CI7" s="24">
        <v>214.56</v>
      </c>
      <c r="CJ7" s="24">
        <v>213.66</v>
      </c>
      <c r="CK7" s="24">
        <v>224.31</v>
      </c>
      <c r="CL7" s="24">
        <v>138.29</v>
      </c>
      <c r="CM7" s="24" t="s">
        <v>101</v>
      </c>
      <c r="CN7" s="24" t="s">
        <v>101</v>
      </c>
      <c r="CO7" s="24" t="s">
        <v>101</v>
      </c>
      <c r="CP7" s="24" t="s">
        <v>101</v>
      </c>
      <c r="CQ7" s="24" t="s">
        <v>101</v>
      </c>
      <c r="CR7" s="24">
        <v>36.97</v>
      </c>
      <c r="CS7" s="24">
        <v>49.27</v>
      </c>
      <c r="CT7" s="24">
        <v>49.47</v>
      </c>
      <c r="CU7" s="24">
        <v>48.19</v>
      </c>
      <c r="CV7" s="24">
        <v>47.32</v>
      </c>
      <c r="CW7" s="24">
        <v>59.1</v>
      </c>
      <c r="CX7" s="24">
        <v>73.22</v>
      </c>
      <c r="CY7" s="24">
        <v>71.17</v>
      </c>
      <c r="CZ7" s="24">
        <v>74.069999999999993</v>
      </c>
      <c r="DA7" s="24">
        <v>74.790000000000006</v>
      </c>
      <c r="DB7" s="24">
        <v>76.63</v>
      </c>
      <c r="DC7" s="24">
        <v>67.12</v>
      </c>
      <c r="DD7" s="24">
        <v>83.16</v>
      </c>
      <c r="DE7" s="24">
        <v>82.06</v>
      </c>
      <c r="DF7" s="24">
        <v>82.26</v>
      </c>
      <c r="DG7" s="24">
        <v>81.33</v>
      </c>
      <c r="DH7" s="24">
        <v>95.82</v>
      </c>
      <c r="DI7" s="24">
        <v>13.47</v>
      </c>
      <c r="DJ7" s="24">
        <v>14.71</v>
      </c>
      <c r="DK7" s="24">
        <v>16.079999999999998</v>
      </c>
      <c r="DL7" s="24">
        <v>17.59</v>
      </c>
      <c r="DM7" s="24">
        <v>19.11</v>
      </c>
      <c r="DN7" s="24">
        <v>11.86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0.56999999999999995</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2024-01-23T08:14:32Z</cp:lastPrinted>
  <dcterms:created xsi:type="dcterms:W3CDTF">2023-12-12T00:50:16Z</dcterms:created>
  <dcterms:modified xsi:type="dcterms:W3CDTF">2024-01-23T10:33:52Z</dcterms:modified>
  <cp:category/>
</cp:coreProperties>
</file>